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3990" windowHeight="3660"/>
  </bookViews>
  <sheets>
    <sheet name="raw data" sheetId="1" r:id="rId1"/>
    <sheet name="net_conditional_formatting" sheetId="5" r:id="rId2"/>
  </sheets>
  <calcPr calcId="125725"/>
</workbook>
</file>

<file path=xl/calcChain.xml><?xml version="1.0" encoding="utf-8"?>
<calcChain xmlns="http://schemas.openxmlformats.org/spreadsheetml/2006/main">
  <c r="AH104" i="5"/>
  <c r="AG104"/>
  <c r="AF104"/>
  <c r="AE104"/>
  <c r="AD104"/>
  <c r="AC104"/>
  <c r="AB104"/>
  <c r="AA104"/>
  <c r="Z104"/>
  <c r="Y104"/>
  <c r="X104"/>
  <c r="V104"/>
  <c r="U104"/>
  <c r="W104" s="1"/>
  <c r="T104"/>
  <c r="R104"/>
  <c r="S104" s="1"/>
  <c r="P104"/>
  <c r="O104"/>
  <c r="N104"/>
  <c r="M104"/>
  <c r="L104"/>
  <c r="K104"/>
  <c r="J104"/>
  <c r="I104"/>
  <c r="H104"/>
  <c r="G104"/>
  <c r="F104"/>
  <c r="E104"/>
  <c r="D104"/>
  <c r="C104"/>
  <c r="B104"/>
  <c r="A104"/>
  <c r="AD104" i="1"/>
  <c r="AB104"/>
  <c r="Z104"/>
  <c r="X104"/>
  <c r="T104"/>
  <c r="R104"/>
  <c r="P104"/>
  <c r="N104"/>
  <c r="L104"/>
  <c r="J104"/>
  <c r="H104"/>
  <c r="F104"/>
  <c r="D104"/>
  <c r="AH103" i="5" l="1"/>
  <c r="AG103"/>
  <c r="AF103"/>
  <c r="AE103"/>
  <c r="AD103"/>
  <c r="AC103"/>
  <c r="AB103"/>
  <c r="AA103"/>
  <c r="Z103"/>
  <c r="Y103"/>
  <c r="X103"/>
  <c r="V103"/>
  <c r="U103"/>
  <c r="W103" s="1"/>
  <c r="T103"/>
  <c r="R103"/>
  <c r="S103" s="1"/>
  <c r="P103"/>
  <c r="O103"/>
  <c r="N103"/>
  <c r="M103"/>
  <c r="L103"/>
  <c r="K103"/>
  <c r="J103"/>
  <c r="I103"/>
  <c r="H103"/>
  <c r="G103"/>
  <c r="F103"/>
  <c r="E103"/>
  <c r="D103"/>
  <c r="C103"/>
  <c r="B103"/>
  <c r="A103"/>
  <c r="AH102"/>
  <c r="AG102"/>
  <c r="AF102"/>
  <c r="AE102"/>
  <c r="AD102"/>
  <c r="AC102"/>
  <c r="AB102"/>
  <c r="AA102"/>
  <c r="Z102"/>
  <c r="Y102"/>
  <c r="X102"/>
  <c r="V102"/>
  <c r="U102"/>
  <c r="W102" s="1"/>
  <c r="T102"/>
  <c r="R102"/>
  <c r="S102" s="1"/>
  <c r="P102"/>
  <c r="O102"/>
  <c r="N102"/>
  <c r="M102"/>
  <c r="L102"/>
  <c r="K102"/>
  <c r="J102"/>
  <c r="I102"/>
  <c r="H102"/>
  <c r="G102"/>
  <c r="F102"/>
  <c r="E102"/>
  <c r="D102"/>
  <c r="C102"/>
  <c r="B102"/>
  <c r="A102"/>
  <c r="AH101"/>
  <c r="AG101"/>
  <c r="AF101"/>
  <c r="AE101"/>
  <c r="AD101"/>
  <c r="AC101"/>
  <c r="AB101"/>
  <c r="AA101"/>
  <c r="Z101"/>
  <c r="Y101"/>
  <c r="X101"/>
  <c r="V101"/>
  <c r="U101"/>
  <c r="W101" s="1"/>
  <c r="T101"/>
  <c r="R101"/>
  <c r="S101" s="1"/>
  <c r="P101"/>
  <c r="O101"/>
  <c r="N101"/>
  <c r="M101"/>
  <c r="L101"/>
  <c r="K101"/>
  <c r="J101"/>
  <c r="I101"/>
  <c r="H101"/>
  <c r="G101"/>
  <c r="F101"/>
  <c r="E101"/>
  <c r="D101"/>
  <c r="C101"/>
  <c r="B101"/>
  <c r="A101"/>
  <c r="AD103" i="1"/>
  <c r="AB103"/>
  <c r="Z103"/>
  <c r="X103"/>
  <c r="T103"/>
  <c r="R103"/>
  <c r="P103"/>
  <c r="N103"/>
  <c r="L103"/>
  <c r="J103"/>
  <c r="H103"/>
  <c r="F103"/>
  <c r="D103"/>
  <c r="AD102"/>
  <c r="AB102"/>
  <c r="Z102"/>
  <c r="X102"/>
  <c r="T102"/>
  <c r="R102"/>
  <c r="P102"/>
  <c r="N102"/>
  <c r="L102"/>
  <c r="J102"/>
  <c r="H102"/>
  <c r="F102"/>
  <c r="D102"/>
  <c r="AD101"/>
  <c r="AB101"/>
  <c r="Z101"/>
  <c r="X101"/>
  <c r="T101"/>
  <c r="R101"/>
  <c r="P101"/>
  <c r="N101"/>
  <c r="L101"/>
  <c r="J101"/>
  <c r="H101"/>
  <c r="F101"/>
  <c r="D101"/>
  <c r="AH100" i="5" l="1"/>
  <c r="AG100"/>
  <c r="AF100"/>
  <c r="AE100"/>
  <c r="AD100"/>
  <c r="AC100"/>
  <c r="AB100"/>
  <c r="AA100"/>
  <c r="Z100"/>
  <c r="Y100"/>
  <c r="X100"/>
  <c r="V100"/>
  <c r="U100"/>
  <c r="W100" s="1"/>
  <c r="T100"/>
  <c r="R100"/>
  <c r="S100" s="1"/>
  <c r="P100"/>
  <c r="O100"/>
  <c r="N100"/>
  <c r="M100"/>
  <c r="L100"/>
  <c r="K100"/>
  <c r="J100"/>
  <c r="I100"/>
  <c r="H100"/>
  <c r="G100"/>
  <c r="F100"/>
  <c r="E100"/>
  <c r="D100"/>
  <c r="C100"/>
  <c r="B100"/>
  <c r="A100"/>
  <c r="AD100" i="1"/>
  <c r="AB100"/>
  <c r="Z100"/>
  <c r="X100"/>
  <c r="T100"/>
  <c r="R100"/>
  <c r="P100"/>
  <c r="N100"/>
  <c r="L100"/>
  <c r="J100"/>
  <c r="H100"/>
  <c r="F100"/>
  <c r="D100"/>
  <c r="AH99" i="5"/>
  <c r="AG99"/>
  <c r="AF99"/>
  <c r="AE99"/>
  <c r="AD99"/>
  <c r="AC99"/>
  <c r="AB99"/>
  <c r="AA99"/>
  <c r="Z99"/>
  <c r="Y99"/>
  <c r="X99"/>
  <c r="V99"/>
  <c r="U99"/>
  <c r="T99"/>
  <c r="R99"/>
  <c r="S99" s="1"/>
  <c r="P99"/>
  <c r="O99"/>
  <c r="N99"/>
  <c r="M99"/>
  <c r="L99"/>
  <c r="K99"/>
  <c r="J99"/>
  <c r="I99"/>
  <c r="H99"/>
  <c r="G99"/>
  <c r="F99"/>
  <c r="E99"/>
  <c r="D99"/>
  <c r="C99"/>
  <c r="B99"/>
  <c r="A99"/>
  <c r="AD99" i="1"/>
  <c r="AB99"/>
  <c r="Z99"/>
  <c r="X99"/>
  <c r="T99"/>
  <c r="R99"/>
  <c r="P99"/>
  <c r="N99"/>
  <c r="L99"/>
  <c r="J99"/>
  <c r="H99"/>
  <c r="F99"/>
  <c r="D99"/>
  <c r="W99" i="5" l="1"/>
  <c r="AH98"/>
  <c r="AG98"/>
  <c r="AF98"/>
  <c r="AE98"/>
  <c r="AD98"/>
  <c r="AC98"/>
  <c r="AB98"/>
  <c r="AA98"/>
  <c r="Z98"/>
  <c r="Y98"/>
  <c r="X98"/>
  <c r="V98"/>
  <c r="U98"/>
  <c r="T98"/>
  <c r="R98"/>
  <c r="S98" s="1"/>
  <c r="P98"/>
  <c r="O98"/>
  <c r="N98"/>
  <c r="M98"/>
  <c r="L98"/>
  <c r="K98"/>
  <c r="J98"/>
  <c r="I98"/>
  <c r="H98"/>
  <c r="G98"/>
  <c r="F98"/>
  <c r="E98"/>
  <c r="D98"/>
  <c r="C98"/>
  <c r="B98"/>
  <c r="A98"/>
  <c r="AD98" i="1"/>
  <c r="AB98"/>
  <c r="Z98"/>
  <c r="X98"/>
  <c r="T98"/>
  <c r="R98"/>
  <c r="P98"/>
  <c r="N98"/>
  <c r="L98"/>
  <c r="J98"/>
  <c r="H98"/>
  <c r="F98"/>
  <c r="D98"/>
  <c r="W98" i="5" l="1"/>
  <c r="I97"/>
  <c r="L97"/>
  <c r="K97"/>
  <c r="J97"/>
  <c r="AH97"/>
  <c r="AG97"/>
  <c r="AF97"/>
  <c r="AE97"/>
  <c r="AD97"/>
  <c r="AC97"/>
  <c r="AB97"/>
  <c r="AA97"/>
  <c r="Z97"/>
  <c r="Y97"/>
  <c r="X97"/>
  <c r="V97"/>
  <c r="U97"/>
  <c r="W97" s="1"/>
  <c r="T97"/>
  <c r="R97"/>
  <c r="S97" s="1"/>
  <c r="P97"/>
  <c r="O97"/>
  <c r="N97"/>
  <c r="M97"/>
  <c r="H97"/>
  <c r="G97"/>
  <c r="F97"/>
  <c r="E97"/>
  <c r="D97"/>
  <c r="C97"/>
  <c r="B97"/>
  <c r="A97"/>
  <c r="L97" i="1"/>
  <c r="J97"/>
  <c r="AD97"/>
  <c r="AB97"/>
  <c r="Z97"/>
  <c r="X97"/>
  <c r="T97"/>
  <c r="R97"/>
  <c r="P97"/>
  <c r="N97"/>
  <c r="H97"/>
  <c r="F97"/>
  <c r="D97"/>
  <c r="AH96" i="5" l="1"/>
  <c r="AG96"/>
  <c r="AF96"/>
  <c r="AE96"/>
  <c r="AD96"/>
  <c r="AC96"/>
  <c r="AB96"/>
  <c r="AA96"/>
  <c r="Z96"/>
  <c r="Y96"/>
  <c r="X96"/>
  <c r="V96"/>
  <c r="U96"/>
  <c r="W96" s="1"/>
  <c r="T96"/>
  <c r="R96"/>
  <c r="S96" s="1"/>
  <c r="P96"/>
  <c r="O96"/>
  <c r="N96"/>
  <c r="M96"/>
  <c r="H96"/>
  <c r="G96"/>
  <c r="F96"/>
  <c r="E96"/>
  <c r="D96"/>
  <c r="C96"/>
  <c r="B96"/>
  <c r="A96"/>
  <c r="AD96" i="1"/>
  <c r="AB96"/>
  <c r="Z96"/>
  <c r="X96"/>
  <c r="T96"/>
  <c r="R96"/>
  <c r="P96"/>
  <c r="N96"/>
  <c r="H96"/>
  <c r="F96"/>
  <c r="D96"/>
  <c r="AH95" i="5" l="1"/>
  <c r="AG95"/>
  <c r="AF95"/>
  <c r="AE95"/>
  <c r="AD95"/>
  <c r="AC95"/>
  <c r="AB95"/>
  <c r="AA95"/>
  <c r="Z95"/>
  <c r="Y95"/>
  <c r="X95"/>
  <c r="V95"/>
  <c r="U95"/>
  <c r="T95"/>
  <c r="R95"/>
  <c r="S95" s="1"/>
  <c r="P95"/>
  <c r="O95"/>
  <c r="N95"/>
  <c r="M95"/>
  <c r="H95"/>
  <c r="G95"/>
  <c r="F95"/>
  <c r="E95"/>
  <c r="D95"/>
  <c r="C95"/>
  <c r="B95"/>
  <c r="A95"/>
  <c r="AH94"/>
  <c r="AG94"/>
  <c r="AF94"/>
  <c r="AE94"/>
  <c r="AD94"/>
  <c r="AC94"/>
  <c r="AB94"/>
  <c r="AA94"/>
  <c r="Z94"/>
  <c r="Y94"/>
  <c r="X94"/>
  <c r="V94"/>
  <c r="U94"/>
  <c r="T94"/>
  <c r="R94"/>
  <c r="S94" s="1"/>
  <c r="P94"/>
  <c r="O94"/>
  <c r="N94"/>
  <c r="M94"/>
  <c r="H94"/>
  <c r="G94"/>
  <c r="F94"/>
  <c r="E94"/>
  <c r="D94"/>
  <c r="C94"/>
  <c r="B94"/>
  <c r="A94"/>
  <c r="AD95" i="1"/>
  <c r="AB95"/>
  <c r="Z95"/>
  <c r="X95"/>
  <c r="T95"/>
  <c r="R95"/>
  <c r="P95"/>
  <c r="N95"/>
  <c r="H95"/>
  <c r="F95"/>
  <c r="D95"/>
  <c r="W94" i="5" l="1"/>
  <c r="W95"/>
  <c r="AD94" i="1"/>
  <c r="AB94"/>
  <c r="Z94"/>
  <c r="X94"/>
  <c r="T94"/>
  <c r="R94"/>
  <c r="P94"/>
  <c r="N94"/>
  <c r="H94"/>
  <c r="F94"/>
  <c r="D94"/>
  <c r="AH93" i="5" l="1"/>
  <c r="AG93"/>
  <c r="AF93"/>
  <c r="AE93"/>
  <c r="AD93"/>
  <c r="AC93"/>
  <c r="AB93"/>
  <c r="AA93"/>
  <c r="Z93"/>
  <c r="Y93"/>
  <c r="X93"/>
  <c r="V93"/>
  <c r="U93"/>
  <c r="T93"/>
  <c r="R93"/>
  <c r="S93" s="1"/>
  <c r="P93"/>
  <c r="O93"/>
  <c r="N93"/>
  <c r="M93"/>
  <c r="H93"/>
  <c r="G93"/>
  <c r="F93"/>
  <c r="E93"/>
  <c r="D93"/>
  <c r="C93"/>
  <c r="B93"/>
  <c r="A93"/>
  <c r="AD93" i="1"/>
  <c r="AB93"/>
  <c r="Z93"/>
  <c r="X93"/>
  <c r="T93"/>
  <c r="R93"/>
  <c r="P93"/>
  <c r="N93"/>
  <c r="H93"/>
  <c r="F93"/>
  <c r="D93"/>
  <c r="AH92" i="5"/>
  <c r="AG92"/>
  <c r="AF92"/>
  <c r="AE92"/>
  <c r="AD92"/>
  <c r="AC92"/>
  <c r="AB92"/>
  <c r="AA92"/>
  <c r="Z92"/>
  <c r="Y92"/>
  <c r="X92"/>
  <c r="V92"/>
  <c r="U92"/>
  <c r="T92"/>
  <c r="R92"/>
  <c r="S92" s="1"/>
  <c r="P92"/>
  <c r="O92"/>
  <c r="N92"/>
  <c r="M92"/>
  <c r="H92"/>
  <c r="G92"/>
  <c r="F92"/>
  <c r="E92"/>
  <c r="D92"/>
  <c r="C92"/>
  <c r="B92"/>
  <c r="A92"/>
  <c r="AD92" i="1"/>
  <c r="AB92"/>
  <c r="Z92"/>
  <c r="X92"/>
  <c r="T92"/>
  <c r="R92"/>
  <c r="P92"/>
  <c r="N92"/>
  <c r="H92"/>
  <c r="F92"/>
  <c r="D92"/>
  <c r="AH91" i="5"/>
  <c r="AG91"/>
  <c r="AF91"/>
  <c r="AE91"/>
  <c r="AD91"/>
  <c r="AC91"/>
  <c r="AB91"/>
  <c r="AA91"/>
  <c r="Z91"/>
  <c r="Y91"/>
  <c r="X91"/>
  <c r="V91"/>
  <c r="U91"/>
  <c r="T91"/>
  <c r="R91"/>
  <c r="S91" s="1"/>
  <c r="P91"/>
  <c r="O91"/>
  <c r="N91"/>
  <c r="M91"/>
  <c r="H91"/>
  <c r="G91"/>
  <c r="F91"/>
  <c r="E91"/>
  <c r="D91"/>
  <c r="C91"/>
  <c r="B91"/>
  <c r="A91"/>
  <c r="AD91" i="1"/>
  <c r="AB91"/>
  <c r="Z91"/>
  <c r="X91"/>
  <c r="T91"/>
  <c r="R91"/>
  <c r="P91"/>
  <c r="N91"/>
  <c r="H91"/>
  <c r="F91"/>
  <c r="D91"/>
  <c r="AH90" i="5"/>
  <c r="AG90"/>
  <c r="AF90"/>
  <c r="AE90"/>
  <c r="AD90"/>
  <c r="AC90"/>
  <c r="AB90"/>
  <c r="AA90"/>
  <c r="Z90"/>
  <c r="Y90"/>
  <c r="X90"/>
  <c r="V90"/>
  <c r="U90"/>
  <c r="W90" s="1"/>
  <c r="T90"/>
  <c r="R90"/>
  <c r="S90" s="1"/>
  <c r="P90"/>
  <c r="O90"/>
  <c r="N90"/>
  <c r="M90"/>
  <c r="H90"/>
  <c r="G90"/>
  <c r="F90"/>
  <c r="E90"/>
  <c r="D90"/>
  <c r="C90"/>
  <c r="B90"/>
  <c r="A90"/>
  <c r="AD90" i="1"/>
  <c r="AB90"/>
  <c r="Z90"/>
  <c r="X90"/>
  <c r="T90"/>
  <c r="R90"/>
  <c r="P90"/>
  <c r="N90"/>
  <c r="H90"/>
  <c r="F90"/>
  <c r="D90"/>
  <c r="W91" i="5" l="1"/>
  <c r="W92"/>
  <c r="W93"/>
  <c r="AH89"/>
  <c r="AG89"/>
  <c r="AF89"/>
  <c r="AE89"/>
  <c r="AD89"/>
  <c r="AC89"/>
  <c r="AB89"/>
  <c r="AA89"/>
  <c r="Z89"/>
  <c r="Y89"/>
  <c r="X89"/>
  <c r="V89"/>
  <c r="U89"/>
  <c r="T89"/>
  <c r="R89"/>
  <c r="S89" s="1"/>
  <c r="P89"/>
  <c r="O89"/>
  <c r="N89"/>
  <c r="M89"/>
  <c r="H89"/>
  <c r="G89"/>
  <c r="F89"/>
  <c r="E89"/>
  <c r="D89"/>
  <c r="C89"/>
  <c r="B89"/>
  <c r="A89"/>
  <c r="AH88"/>
  <c r="AG88"/>
  <c r="AF88"/>
  <c r="AE88"/>
  <c r="AD88"/>
  <c r="AC88"/>
  <c r="AB88"/>
  <c r="AA88"/>
  <c r="Z88"/>
  <c r="Y88"/>
  <c r="X88"/>
  <c r="V88"/>
  <c r="U88"/>
  <c r="W88" s="1"/>
  <c r="T88"/>
  <c r="R88"/>
  <c r="S88" s="1"/>
  <c r="P88"/>
  <c r="O88"/>
  <c r="N88"/>
  <c r="M88"/>
  <c r="H88"/>
  <c r="G88"/>
  <c r="F88"/>
  <c r="E88"/>
  <c r="D88"/>
  <c r="C88"/>
  <c r="B88"/>
  <c r="A88"/>
  <c r="AD89" i="1"/>
  <c r="AB89"/>
  <c r="Z89"/>
  <c r="X89"/>
  <c r="T89"/>
  <c r="R89"/>
  <c r="P89"/>
  <c r="N89"/>
  <c r="H89"/>
  <c r="F89"/>
  <c r="D89"/>
  <c r="W89" i="5" l="1"/>
  <c r="AD88" i="1"/>
  <c r="AB88"/>
  <c r="Z88"/>
  <c r="X88"/>
  <c r="T88"/>
  <c r="R88"/>
  <c r="P88"/>
  <c r="N88"/>
  <c r="H88"/>
  <c r="F88"/>
  <c r="D88"/>
  <c r="AH87" i="5" l="1"/>
  <c r="AG87"/>
  <c r="AF87"/>
  <c r="AE87"/>
  <c r="AD87"/>
  <c r="AC87"/>
  <c r="AB87"/>
  <c r="AA87"/>
  <c r="Z87"/>
  <c r="Y87"/>
  <c r="X87"/>
  <c r="V87"/>
  <c r="U87"/>
  <c r="W87" s="1"/>
  <c r="T87"/>
  <c r="R87"/>
  <c r="S87" s="1"/>
  <c r="P87"/>
  <c r="O87"/>
  <c r="N87"/>
  <c r="M87"/>
  <c r="H87"/>
  <c r="G87"/>
  <c r="F87"/>
  <c r="E87"/>
  <c r="D87"/>
  <c r="C87"/>
  <c r="B87"/>
  <c r="A87"/>
  <c r="AD87" i="1"/>
  <c r="AB87"/>
  <c r="Z87"/>
  <c r="X87"/>
  <c r="T87"/>
  <c r="R87"/>
  <c r="P87"/>
  <c r="N87"/>
  <c r="H87"/>
  <c r="F87"/>
  <c r="D87"/>
  <c r="AH86" i="5" l="1"/>
  <c r="AG86"/>
  <c r="AF86"/>
  <c r="AE86"/>
  <c r="AD86"/>
  <c r="AC86"/>
  <c r="AB86"/>
  <c r="AA86"/>
  <c r="Z86"/>
  <c r="Y86"/>
  <c r="X86"/>
  <c r="V86"/>
  <c r="U86"/>
  <c r="W86" s="1"/>
  <c r="T86"/>
  <c r="R86"/>
  <c r="S86" s="1"/>
  <c r="P86"/>
  <c r="O86"/>
  <c r="N86"/>
  <c r="M86"/>
  <c r="H86"/>
  <c r="G86"/>
  <c r="F86"/>
  <c r="E86"/>
  <c r="D86"/>
  <c r="C86"/>
  <c r="B86"/>
  <c r="A86"/>
  <c r="A85"/>
  <c r="AH84"/>
  <c r="AG84"/>
  <c r="AF84"/>
  <c r="AE84"/>
  <c r="AD84"/>
  <c r="AC84"/>
  <c r="AB84"/>
  <c r="AA84"/>
  <c r="Z84"/>
  <c r="Y84"/>
  <c r="X84"/>
  <c r="V84"/>
  <c r="U84"/>
  <c r="W84" s="1"/>
  <c r="T84"/>
  <c r="R84"/>
  <c r="S84" s="1"/>
  <c r="P84"/>
  <c r="O84"/>
  <c r="N84"/>
  <c r="M84"/>
  <c r="H84"/>
  <c r="G84"/>
  <c r="F84"/>
  <c r="E84"/>
  <c r="D84"/>
  <c r="C84"/>
  <c r="B84"/>
  <c r="A84"/>
  <c r="AD86" i="1"/>
  <c r="AB86"/>
  <c r="Z86"/>
  <c r="X86"/>
  <c r="T86"/>
  <c r="R86"/>
  <c r="P86"/>
  <c r="N86"/>
  <c r="H86"/>
  <c r="F86"/>
  <c r="D86"/>
  <c r="AD84"/>
  <c r="AB84"/>
  <c r="Z84"/>
  <c r="X84"/>
  <c r="T84"/>
  <c r="R84"/>
  <c r="P84"/>
  <c r="N84"/>
  <c r="H84"/>
  <c r="F84"/>
  <c r="D84"/>
  <c r="AH83" i="5" l="1"/>
  <c r="AG83"/>
  <c r="AF83"/>
  <c r="AE83"/>
  <c r="AD83"/>
  <c r="AC83"/>
  <c r="AB83"/>
  <c r="AA83"/>
  <c r="Z83"/>
  <c r="Y83"/>
  <c r="X83"/>
  <c r="V83"/>
  <c r="U83"/>
  <c r="T83"/>
  <c r="R83"/>
  <c r="S83" s="1"/>
  <c r="P83"/>
  <c r="O83"/>
  <c r="N83"/>
  <c r="M83"/>
  <c r="H83"/>
  <c r="G83"/>
  <c r="F83"/>
  <c r="E83"/>
  <c r="D83"/>
  <c r="C83"/>
  <c r="B83"/>
  <c r="A83"/>
  <c r="AD83" i="1"/>
  <c r="AB83"/>
  <c r="Z83"/>
  <c r="X83"/>
  <c r="T83"/>
  <c r="R83"/>
  <c r="P83"/>
  <c r="N83"/>
  <c r="H83"/>
  <c r="F83"/>
  <c r="D83"/>
  <c r="AH82" i="5"/>
  <c r="AG82"/>
  <c r="AF82"/>
  <c r="AE82"/>
  <c r="AD82"/>
  <c r="AC82"/>
  <c r="AB82"/>
  <c r="AA82"/>
  <c r="Z82"/>
  <c r="Y82"/>
  <c r="X82"/>
  <c r="V82"/>
  <c r="U82"/>
  <c r="T82"/>
  <c r="R82"/>
  <c r="S82" s="1"/>
  <c r="P82"/>
  <c r="O82"/>
  <c r="N82"/>
  <c r="M82"/>
  <c r="H82"/>
  <c r="G82"/>
  <c r="F82"/>
  <c r="E82"/>
  <c r="D82"/>
  <c r="C82"/>
  <c r="B82"/>
  <c r="A82"/>
  <c r="AD82" i="1"/>
  <c r="AB82"/>
  <c r="Z82"/>
  <c r="X82"/>
  <c r="T82"/>
  <c r="R82"/>
  <c r="P82"/>
  <c r="N82"/>
  <c r="H82"/>
  <c r="F82"/>
  <c r="D82"/>
  <c r="W82" i="5" l="1"/>
  <c r="W83"/>
  <c r="AH81" l="1"/>
  <c r="AG81"/>
  <c r="AF81"/>
  <c r="AE81"/>
  <c r="AD81"/>
  <c r="AC81"/>
  <c r="AB81"/>
  <c r="AA81"/>
  <c r="Z81"/>
  <c r="Y81"/>
  <c r="X81"/>
  <c r="V81"/>
  <c r="U81"/>
  <c r="T81"/>
  <c r="R81"/>
  <c r="S81" s="1"/>
  <c r="P81"/>
  <c r="O81"/>
  <c r="N81"/>
  <c r="M81"/>
  <c r="H81"/>
  <c r="G81"/>
  <c r="F81"/>
  <c r="E81"/>
  <c r="D81"/>
  <c r="C81"/>
  <c r="B81"/>
  <c r="A81"/>
  <c r="AD81" i="1"/>
  <c r="AB81"/>
  <c r="Z81"/>
  <c r="X81"/>
  <c r="T81"/>
  <c r="R81"/>
  <c r="P81"/>
  <c r="N81"/>
  <c r="H81"/>
  <c r="F81"/>
  <c r="D81"/>
  <c r="W81" i="5" l="1"/>
  <c r="AH80" l="1"/>
  <c r="AG80"/>
  <c r="AF80"/>
  <c r="AE80"/>
  <c r="AD80"/>
  <c r="AC80"/>
  <c r="AB80"/>
  <c r="AA80"/>
  <c r="Z80"/>
  <c r="Y80"/>
  <c r="X80"/>
  <c r="V80"/>
  <c r="U80"/>
  <c r="T80"/>
  <c r="R80"/>
  <c r="S80" s="1"/>
  <c r="P80"/>
  <c r="O80"/>
  <c r="N80"/>
  <c r="M80"/>
  <c r="H80"/>
  <c r="G80"/>
  <c r="F80"/>
  <c r="E80"/>
  <c r="D80"/>
  <c r="C80"/>
  <c r="B80"/>
  <c r="A80"/>
  <c r="AH79"/>
  <c r="AG79"/>
  <c r="AF79"/>
  <c r="AE79"/>
  <c r="AD79"/>
  <c r="AC79"/>
  <c r="AB79"/>
  <c r="AA79"/>
  <c r="Z79"/>
  <c r="Y79"/>
  <c r="X79"/>
  <c r="V79"/>
  <c r="U79"/>
  <c r="T79"/>
  <c r="R79"/>
  <c r="S79" s="1"/>
  <c r="P79"/>
  <c r="O79"/>
  <c r="N79"/>
  <c r="M79"/>
  <c r="H79"/>
  <c r="G79"/>
  <c r="F79"/>
  <c r="E79"/>
  <c r="D79"/>
  <c r="C79"/>
  <c r="B79"/>
  <c r="A79"/>
  <c r="AH78"/>
  <c r="AG78"/>
  <c r="AF78"/>
  <c r="AE78"/>
  <c r="AD78"/>
  <c r="AC78"/>
  <c r="AB78"/>
  <c r="AA78"/>
  <c r="Z78"/>
  <c r="Y78"/>
  <c r="X78"/>
  <c r="V78"/>
  <c r="U78"/>
  <c r="T78"/>
  <c r="R78"/>
  <c r="S78" s="1"/>
  <c r="P78"/>
  <c r="O78"/>
  <c r="N78"/>
  <c r="M78"/>
  <c r="H78"/>
  <c r="G78"/>
  <c r="F78"/>
  <c r="E78"/>
  <c r="D78"/>
  <c r="C78"/>
  <c r="B78"/>
  <c r="A78"/>
  <c r="AD80" i="1"/>
  <c r="AB80"/>
  <c r="Z80"/>
  <c r="X80"/>
  <c r="T80"/>
  <c r="R80"/>
  <c r="P80"/>
  <c r="N80"/>
  <c r="H80"/>
  <c r="F80"/>
  <c r="D80"/>
  <c r="W79" i="5" l="1"/>
  <c r="W80"/>
  <c r="W78"/>
  <c r="AD79" i="1"/>
  <c r="AB79"/>
  <c r="Z79"/>
  <c r="X79"/>
  <c r="T79"/>
  <c r="R79"/>
  <c r="P79"/>
  <c r="N79"/>
  <c r="H79"/>
  <c r="F79"/>
  <c r="D79"/>
  <c r="Q30" i="5" l="1"/>
  <c r="Q31"/>
  <c r="AD78" i="1"/>
  <c r="AB78"/>
  <c r="Z78"/>
  <c r="X78"/>
  <c r="T78"/>
  <c r="R78"/>
  <c r="P78"/>
  <c r="N78"/>
  <c r="H78"/>
  <c r="F78"/>
  <c r="D78"/>
  <c r="AH77" i="5"/>
  <c r="AF77"/>
  <c r="AD77"/>
  <c r="AB77"/>
  <c r="Z77"/>
  <c r="Y77"/>
  <c r="X77"/>
  <c r="U77"/>
  <c r="R77"/>
  <c r="S77" s="1"/>
  <c r="O77"/>
  <c r="M77"/>
  <c r="G77"/>
  <c r="E77"/>
  <c r="C77"/>
  <c r="B77"/>
  <c r="A77"/>
  <c r="AD77" i="1"/>
  <c r="AB77"/>
  <c r="Z77"/>
  <c r="X77"/>
  <c r="T77"/>
  <c r="R77"/>
  <c r="P77"/>
  <c r="N77"/>
  <c r="H77"/>
  <c r="F77"/>
  <c r="D77"/>
  <c r="AH76" i="5" l="1"/>
  <c r="AF76"/>
  <c r="AD76"/>
  <c r="AB76"/>
  <c r="Z76"/>
  <c r="Y76"/>
  <c r="X76"/>
  <c r="U76"/>
  <c r="R76"/>
  <c r="S76" s="1"/>
  <c r="O76"/>
  <c r="M76"/>
  <c r="G76"/>
  <c r="E76"/>
  <c r="C76"/>
  <c r="B76"/>
  <c r="A76"/>
  <c r="AH75"/>
  <c r="AF75"/>
  <c r="AD75"/>
  <c r="AB75"/>
  <c r="Z75"/>
  <c r="Y75"/>
  <c r="X75"/>
  <c r="U75"/>
  <c r="R75"/>
  <c r="S75" s="1"/>
  <c r="O75"/>
  <c r="M75"/>
  <c r="G75"/>
  <c r="E75"/>
  <c r="C75"/>
  <c r="B75"/>
  <c r="A75"/>
  <c r="AD76" i="1"/>
  <c r="AG77" i="5" s="1"/>
  <c r="AB76" i="1"/>
  <c r="AE77" i="5" s="1"/>
  <c r="Z76" i="1"/>
  <c r="AC77" i="5" s="1"/>
  <c r="X76" i="1"/>
  <c r="AA77" i="5" s="1"/>
  <c r="T76" i="1"/>
  <c r="V77" i="5" s="1"/>
  <c r="W77" s="1"/>
  <c r="R76" i="1"/>
  <c r="T77" i="5" s="1"/>
  <c r="P76" i="1"/>
  <c r="P77" i="5" s="1"/>
  <c r="N76" i="1"/>
  <c r="N77" i="5" s="1"/>
  <c r="H76" i="1"/>
  <c r="H77" i="5" s="1"/>
  <c r="F76" i="1"/>
  <c r="F77" i="5" s="1"/>
  <c r="D76" i="1"/>
  <c r="D77" i="5" s="1"/>
  <c r="H76" l="1"/>
  <c r="F76"/>
  <c r="AG76"/>
  <c r="AD75" i="1"/>
  <c r="AB75"/>
  <c r="Z75"/>
  <c r="X75"/>
  <c r="T75"/>
  <c r="V76" i="5" s="1"/>
  <c r="W76" s="1"/>
  <c r="R75" i="1"/>
  <c r="P75"/>
  <c r="N75"/>
  <c r="H75"/>
  <c r="F75"/>
  <c r="D75"/>
  <c r="D76" i="5" l="1"/>
  <c r="P76"/>
  <c r="AC76"/>
  <c r="AG75"/>
  <c r="N76"/>
  <c r="AE76"/>
  <c r="AA75"/>
  <c r="H75"/>
  <c r="T75"/>
  <c r="T76"/>
  <c r="AA76"/>
  <c r="AH74"/>
  <c r="AF74"/>
  <c r="AD74"/>
  <c r="AB74"/>
  <c r="Z74"/>
  <c r="Y74"/>
  <c r="X74"/>
  <c r="U74"/>
  <c r="T74"/>
  <c r="R74"/>
  <c r="S74" s="1"/>
  <c r="O74"/>
  <c r="N74"/>
  <c r="M74"/>
  <c r="G74"/>
  <c r="F74"/>
  <c r="E74"/>
  <c r="C74"/>
  <c r="B74"/>
  <c r="A74"/>
  <c r="AD74" i="1"/>
  <c r="AB74"/>
  <c r="AE75" i="5" s="1"/>
  <c r="Z74" i="1"/>
  <c r="AC75" i="5" s="1"/>
  <c r="X74" i="1"/>
  <c r="AA74" i="5" s="1"/>
  <c r="T74" i="1"/>
  <c r="V75" i="5" s="1"/>
  <c r="W75" s="1"/>
  <c r="R74" i="1"/>
  <c r="P74"/>
  <c r="P74" i="5" s="1"/>
  <c r="N74" i="1"/>
  <c r="N75" i="5" s="1"/>
  <c r="H74" i="1"/>
  <c r="H74" i="5" s="1"/>
  <c r="F74" i="1"/>
  <c r="F75" i="5" s="1"/>
  <c r="D74" i="1"/>
  <c r="D74" i="5" s="1"/>
  <c r="AH73"/>
  <c r="AF73"/>
  <c r="AE73"/>
  <c r="AD73"/>
  <c r="AB73"/>
  <c r="AA73"/>
  <c r="Z73"/>
  <c r="Y73"/>
  <c r="X73"/>
  <c r="U73"/>
  <c r="R73"/>
  <c r="S73" s="1"/>
  <c r="P73"/>
  <c r="O73"/>
  <c r="M73"/>
  <c r="G73"/>
  <c r="E73"/>
  <c r="D73"/>
  <c r="C73"/>
  <c r="B73"/>
  <c r="A73"/>
  <c r="AD73" i="1"/>
  <c r="AG73" i="5" s="1"/>
  <c r="AB73" i="1"/>
  <c r="Z73"/>
  <c r="AC73" i="5" s="1"/>
  <c r="X73" i="1"/>
  <c r="T73"/>
  <c r="V73" i="5" s="1"/>
  <c r="R73" i="1"/>
  <c r="T73" i="5" s="1"/>
  <c r="P73" i="1"/>
  <c r="N73"/>
  <c r="N73" i="5" s="1"/>
  <c r="H73" i="1"/>
  <c r="H73" i="5" s="1"/>
  <c r="F73" i="1"/>
  <c r="F73" i="5" s="1"/>
  <c r="D73" i="1"/>
  <c r="AH72" i="5"/>
  <c r="AG72"/>
  <c r="AF72"/>
  <c r="AE72"/>
  <c r="AD72"/>
  <c r="AC72"/>
  <c r="AB72"/>
  <c r="AA72"/>
  <c r="Z72"/>
  <c r="Y72"/>
  <c r="X72"/>
  <c r="V72"/>
  <c r="U72"/>
  <c r="T72"/>
  <c r="R72"/>
  <c r="S72" s="1"/>
  <c r="P72"/>
  <c r="O72"/>
  <c r="N72"/>
  <c r="M72"/>
  <c r="H72"/>
  <c r="G72"/>
  <c r="F72"/>
  <c r="E72"/>
  <c r="D72"/>
  <c r="C72"/>
  <c r="B72"/>
  <c r="A72"/>
  <c r="W72" l="1"/>
  <c r="AC74"/>
  <c r="AG74"/>
  <c r="P75"/>
  <c r="D75"/>
  <c r="V74"/>
  <c r="W74" s="1"/>
  <c r="AE74"/>
  <c r="W73"/>
  <c r="AH71"/>
  <c r="AG71"/>
  <c r="AF71"/>
  <c r="AE71"/>
  <c r="AD71"/>
  <c r="AC71"/>
  <c r="AB71"/>
  <c r="AA71"/>
  <c r="Z71"/>
  <c r="Y71"/>
  <c r="X71"/>
  <c r="V71"/>
  <c r="U71"/>
  <c r="W71" s="1"/>
  <c r="T71"/>
  <c r="R71"/>
  <c r="S71" s="1"/>
  <c r="P71"/>
  <c r="O71"/>
  <c r="N71"/>
  <c r="M71"/>
  <c r="H71"/>
  <c r="G71"/>
  <c r="F71"/>
  <c r="E71"/>
  <c r="D71"/>
  <c r="C71"/>
  <c r="B71"/>
  <c r="A71"/>
  <c r="AH70"/>
  <c r="AG70"/>
  <c r="AF70"/>
  <c r="AE70"/>
  <c r="AD70"/>
  <c r="AC70"/>
  <c r="AB70"/>
  <c r="AA70"/>
  <c r="Z70"/>
  <c r="Y70"/>
  <c r="X70"/>
  <c r="V70"/>
  <c r="U70"/>
  <c r="W70" s="1"/>
  <c r="T70"/>
  <c r="R70"/>
  <c r="S70" s="1"/>
  <c r="P70"/>
  <c r="O70"/>
  <c r="N70"/>
  <c r="M70"/>
  <c r="H70"/>
  <c r="G70"/>
  <c r="F70"/>
  <c r="E70"/>
  <c r="D70"/>
  <c r="C70"/>
  <c r="B70"/>
  <c r="A70"/>
  <c r="AH69" l="1"/>
  <c r="AG69"/>
  <c r="AF69"/>
  <c r="AE69"/>
  <c r="AD69"/>
  <c r="AC69"/>
  <c r="AB69"/>
  <c r="AA69"/>
  <c r="Z69"/>
  <c r="Y69"/>
  <c r="X69"/>
  <c r="V69"/>
  <c r="U69"/>
  <c r="W69" s="1"/>
  <c r="T69"/>
  <c r="R69"/>
  <c r="S69" s="1"/>
  <c r="P69"/>
  <c r="O69"/>
  <c r="N69"/>
  <c r="M69"/>
  <c r="H69"/>
  <c r="G69"/>
  <c r="F69"/>
  <c r="E69"/>
  <c r="D69"/>
  <c r="C69"/>
  <c r="B69"/>
  <c r="A69"/>
  <c r="AH68" l="1"/>
  <c r="AG68"/>
  <c r="AF68"/>
  <c r="AE68"/>
  <c r="AD68"/>
  <c r="AC68"/>
  <c r="AB68"/>
  <c r="AA68"/>
  <c r="Z68"/>
  <c r="Y68"/>
  <c r="X68"/>
  <c r="V68"/>
  <c r="U68"/>
  <c r="T68"/>
  <c r="R68"/>
  <c r="S68" s="1"/>
  <c r="P68"/>
  <c r="O68"/>
  <c r="N68"/>
  <c r="M68"/>
  <c r="H68"/>
  <c r="G68"/>
  <c r="F68"/>
  <c r="E68"/>
  <c r="D68"/>
  <c r="C68"/>
  <c r="B68"/>
  <c r="A68"/>
  <c r="W68" l="1"/>
  <c r="AH67" l="1"/>
  <c r="AG67"/>
  <c r="AF67"/>
  <c r="AE67"/>
  <c r="AD67"/>
  <c r="AC67"/>
  <c r="AB67"/>
  <c r="AA67"/>
  <c r="Z67"/>
  <c r="Y67"/>
  <c r="X67"/>
  <c r="V67"/>
  <c r="U67"/>
  <c r="W67" s="1"/>
  <c r="T67"/>
  <c r="R67"/>
  <c r="S67" s="1"/>
  <c r="P67"/>
  <c r="O67"/>
  <c r="N67"/>
  <c r="M67"/>
  <c r="H67"/>
  <c r="G67"/>
  <c r="F67"/>
  <c r="E67"/>
  <c r="D67"/>
  <c r="C67"/>
  <c r="B67"/>
  <c r="A67"/>
  <c r="AH66"/>
  <c r="AG66"/>
  <c r="AF66"/>
  <c r="AE66"/>
  <c r="AD66"/>
  <c r="AC66"/>
  <c r="AB66"/>
  <c r="AA66"/>
  <c r="Z66"/>
  <c r="Y66"/>
  <c r="X66"/>
  <c r="V66"/>
  <c r="U66"/>
  <c r="T66"/>
  <c r="R66"/>
  <c r="S66" s="1"/>
  <c r="P66"/>
  <c r="O66"/>
  <c r="N66"/>
  <c r="M66"/>
  <c r="H66"/>
  <c r="G66"/>
  <c r="F66"/>
  <c r="E66"/>
  <c r="D66"/>
  <c r="C66"/>
  <c r="B66"/>
  <c r="A66"/>
  <c r="W66" l="1"/>
  <c r="AH65"/>
  <c r="AG65"/>
  <c r="AF65"/>
  <c r="AE65"/>
  <c r="AD65"/>
  <c r="AC65"/>
  <c r="AB65"/>
  <c r="AA65"/>
  <c r="Z65"/>
  <c r="Y65"/>
  <c r="X65"/>
  <c r="V65"/>
  <c r="U65"/>
  <c r="T65"/>
  <c r="R65"/>
  <c r="S65" s="1"/>
  <c r="P65"/>
  <c r="O65"/>
  <c r="N65"/>
  <c r="M65"/>
  <c r="H65"/>
  <c r="G65"/>
  <c r="F65"/>
  <c r="E65"/>
  <c r="D65"/>
  <c r="C65"/>
  <c r="B65"/>
  <c r="A65"/>
  <c r="W65" l="1"/>
  <c r="AH64"/>
  <c r="AG64"/>
  <c r="AF64"/>
  <c r="AE64"/>
  <c r="AD64"/>
  <c r="AC64"/>
  <c r="AB64"/>
  <c r="AA64"/>
  <c r="Z64"/>
  <c r="Y64"/>
  <c r="X64"/>
  <c r="V64"/>
  <c r="U64"/>
  <c r="T64"/>
  <c r="R64"/>
  <c r="S64" s="1"/>
  <c r="P64"/>
  <c r="O64"/>
  <c r="N64"/>
  <c r="M64"/>
  <c r="H64"/>
  <c r="G64"/>
  <c r="F64"/>
  <c r="E64"/>
  <c r="D64"/>
  <c r="C64"/>
  <c r="B64"/>
  <c r="A64"/>
  <c r="W64" l="1"/>
  <c r="AH63"/>
  <c r="AG63"/>
  <c r="AF63"/>
  <c r="AE63"/>
  <c r="AD63"/>
  <c r="AC63"/>
  <c r="AB63"/>
  <c r="AA63"/>
  <c r="Z63"/>
  <c r="Y63"/>
  <c r="X63"/>
  <c r="V63"/>
  <c r="U63"/>
  <c r="T63"/>
  <c r="R63"/>
  <c r="S63" s="1"/>
  <c r="P63"/>
  <c r="O63"/>
  <c r="N63"/>
  <c r="M63"/>
  <c r="H63"/>
  <c r="G63"/>
  <c r="F63"/>
  <c r="E63"/>
  <c r="D63"/>
  <c r="C63"/>
  <c r="B63"/>
  <c r="A63"/>
  <c r="AH62"/>
  <c r="AG62"/>
  <c r="AF62"/>
  <c r="AE62"/>
  <c r="AD62"/>
  <c r="AC62"/>
  <c r="AB62"/>
  <c r="AA62"/>
  <c r="Z62"/>
  <c r="Y62"/>
  <c r="X62"/>
  <c r="V62"/>
  <c r="U62"/>
  <c r="T62"/>
  <c r="R62"/>
  <c r="S62" s="1"/>
  <c r="P62"/>
  <c r="O62"/>
  <c r="N62"/>
  <c r="M62"/>
  <c r="H62"/>
  <c r="G62"/>
  <c r="F62"/>
  <c r="E62"/>
  <c r="D62"/>
  <c r="C62"/>
  <c r="B62"/>
  <c r="A62"/>
  <c r="AH61"/>
  <c r="AG61"/>
  <c r="AF61"/>
  <c r="AE61"/>
  <c r="AD61"/>
  <c r="AC61"/>
  <c r="AB61"/>
  <c r="AA61"/>
  <c r="Z61"/>
  <c r="Y61"/>
  <c r="X61"/>
  <c r="V61"/>
  <c r="U61"/>
  <c r="T61"/>
  <c r="R61"/>
  <c r="S61" s="1"/>
  <c r="P61"/>
  <c r="O61"/>
  <c r="N61"/>
  <c r="M61"/>
  <c r="H61"/>
  <c r="G61"/>
  <c r="F61"/>
  <c r="E61"/>
  <c r="D61"/>
  <c r="C61"/>
  <c r="B61"/>
  <c r="A61"/>
  <c r="W61" l="1"/>
  <c r="W63"/>
  <c r="W62"/>
  <c r="AH60"/>
  <c r="AG60"/>
  <c r="AF60"/>
  <c r="AE60"/>
  <c r="AD60"/>
  <c r="AC60"/>
  <c r="AB60"/>
  <c r="AA60"/>
  <c r="Z60"/>
  <c r="Y60"/>
  <c r="X60"/>
  <c r="V60"/>
  <c r="U60"/>
  <c r="T60"/>
  <c r="R60"/>
  <c r="S60" s="1"/>
  <c r="P60"/>
  <c r="O60"/>
  <c r="N60"/>
  <c r="M60"/>
  <c r="H60"/>
  <c r="G60"/>
  <c r="F60"/>
  <c r="E60"/>
  <c r="D60"/>
  <c r="C60"/>
  <c r="B60"/>
  <c r="A60"/>
  <c r="AH59"/>
  <c r="AG59"/>
  <c r="AF59"/>
  <c r="AE59"/>
  <c r="AD59"/>
  <c r="AC59"/>
  <c r="AB59"/>
  <c r="AA59"/>
  <c r="Z59"/>
  <c r="Y59"/>
  <c r="X59"/>
  <c r="V59"/>
  <c r="U59"/>
  <c r="T59"/>
  <c r="R59"/>
  <c r="S59" s="1"/>
  <c r="P59"/>
  <c r="O59"/>
  <c r="N59"/>
  <c r="M59"/>
  <c r="H59"/>
  <c r="G59"/>
  <c r="F59"/>
  <c r="E59"/>
  <c r="D59"/>
  <c r="C59"/>
  <c r="B59"/>
  <c r="A59"/>
  <c r="AH58"/>
  <c r="AG58"/>
  <c r="AF58"/>
  <c r="AE58"/>
  <c r="AD58"/>
  <c r="AC58"/>
  <c r="AB58"/>
  <c r="AA58"/>
  <c r="Z58"/>
  <c r="Y58"/>
  <c r="X58"/>
  <c r="V58"/>
  <c r="U58"/>
  <c r="T58"/>
  <c r="R58"/>
  <c r="S58" s="1"/>
  <c r="P58"/>
  <c r="O58"/>
  <c r="N58"/>
  <c r="M58"/>
  <c r="H58"/>
  <c r="G58"/>
  <c r="F58"/>
  <c r="E58"/>
  <c r="D58"/>
  <c r="C58"/>
  <c r="B58"/>
  <c r="A58"/>
  <c r="AH57"/>
  <c r="AG57"/>
  <c r="AF57"/>
  <c r="AE57"/>
  <c r="AD57"/>
  <c r="AC57"/>
  <c r="AB57"/>
  <c r="AA57"/>
  <c r="Z57"/>
  <c r="Y57"/>
  <c r="X57"/>
  <c r="V57"/>
  <c r="U57"/>
  <c r="T57"/>
  <c r="R57"/>
  <c r="S57" s="1"/>
  <c r="P57"/>
  <c r="O57"/>
  <c r="N57"/>
  <c r="M57"/>
  <c r="H57"/>
  <c r="G57"/>
  <c r="F57"/>
  <c r="E57"/>
  <c r="D57"/>
  <c r="C57"/>
  <c r="B57"/>
  <c r="A57"/>
  <c r="W59" l="1"/>
  <c r="W60"/>
  <c r="W57"/>
  <c r="W58"/>
  <c r="AH56"/>
  <c r="AG56"/>
  <c r="AF56"/>
  <c r="AE56"/>
  <c r="AD56"/>
  <c r="AC56"/>
  <c r="AB56"/>
  <c r="AA56"/>
  <c r="Z56"/>
  <c r="Y56"/>
  <c r="X56"/>
  <c r="V56"/>
  <c r="U56"/>
  <c r="T56"/>
  <c r="R56"/>
  <c r="S56" s="1"/>
  <c r="P56"/>
  <c r="O56"/>
  <c r="N56"/>
  <c r="M56"/>
  <c r="H56"/>
  <c r="G56"/>
  <c r="F56"/>
  <c r="E56"/>
  <c r="D56"/>
  <c r="C56"/>
  <c r="B56"/>
  <c r="A56"/>
  <c r="W56" l="1"/>
  <c r="AH55"/>
  <c r="AG55"/>
  <c r="AF55"/>
  <c r="AE55"/>
  <c r="AD55"/>
  <c r="AC55"/>
  <c r="AB55"/>
  <c r="AA55"/>
  <c r="Z55"/>
  <c r="Y55"/>
  <c r="X55"/>
  <c r="V55"/>
  <c r="U55"/>
  <c r="T55"/>
  <c r="R55"/>
  <c r="S55" s="1"/>
  <c r="P55"/>
  <c r="O55"/>
  <c r="N55"/>
  <c r="M55"/>
  <c r="H55"/>
  <c r="G55"/>
  <c r="F55"/>
  <c r="E55"/>
  <c r="D55"/>
  <c r="C55"/>
  <c r="B55"/>
  <c r="A55"/>
  <c r="AH54"/>
  <c r="AG54"/>
  <c r="AF54"/>
  <c r="AE54"/>
  <c r="AD54"/>
  <c r="AC54"/>
  <c r="AB54"/>
  <c r="AA54"/>
  <c r="Z54"/>
  <c r="Y54"/>
  <c r="X54"/>
  <c r="V54"/>
  <c r="U54"/>
  <c r="W54" s="1"/>
  <c r="T54"/>
  <c r="R54"/>
  <c r="P54"/>
  <c r="O54"/>
  <c r="N54"/>
  <c r="M54"/>
  <c r="H54"/>
  <c r="G54"/>
  <c r="F54"/>
  <c r="E54"/>
  <c r="D54"/>
  <c r="C54"/>
  <c r="B54"/>
  <c r="A54"/>
  <c r="W55" l="1"/>
  <c r="S54"/>
  <c r="AH51" l="1"/>
  <c r="AG51"/>
  <c r="AF51"/>
  <c r="AE51"/>
  <c r="AD51"/>
  <c r="AC51"/>
  <c r="AB51"/>
  <c r="AA51"/>
  <c r="Z51"/>
  <c r="Y51"/>
  <c r="X51"/>
  <c r="V51"/>
  <c r="U51"/>
  <c r="T51"/>
  <c r="R51"/>
  <c r="P51"/>
  <c r="O51"/>
  <c r="N51"/>
  <c r="M51"/>
  <c r="H51"/>
  <c r="G51"/>
  <c r="F51"/>
  <c r="E51"/>
  <c r="D51"/>
  <c r="C51"/>
  <c r="B51"/>
  <c r="A51"/>
  <c r="AH53"/>
  <c r="AG53"/>
  <c r="AF53"/>
  <c r="AE53"/>
  <c r="AD53"/>
  <c r="AC53"/>
  <c r="AB53"/>
  <c r="AA53"/>
  <c r="Z53"/>
  <c r="Y53"/>
  <c r="X53"/>
  <c r="V53"/>
  <c r="U53"/>
  <c r="W53" s="1"/>
  <c r="T53"/>
  <c r="R53"/>
  <c r="P53"/>
  <c r="O53"/>
  <c r="N53"/>
  <c r="M53"/>
  <c r="H53"/>
  <c r="G53"/>
  <c r="F53"/>
  <c r="E53"/>
  <c r="D53"/>
  <c r="C53"/>
  <c r="B53"/>
  <c r="A53"/>
  <c r="A52"/>
  <c r="AH50"/>
  <c r="AG50"/>
  <c r="AF50"/>
  <c r="AE50"/>
  <c r="AD50"/>
  <c r="AC50"/>
  <c r="AB50"/>
  <c r="AA50"/>
  <c r="Z50"/>
  <c r="Y50"/>
  <c r="X50"/>
  <c r="V50"/>
  <c r="U50"/>
  <c r="T50"/>
  <c r="R50"/>
  <c r="P50"/>
  <c r="O50"/>
  <c r="N50"/>
  <c r="M50"/>
  <c r="H50"/>
  <c r="G50"/>
  <c r="F50"/>
  <c r="E50"/>
  <c r="D50"/>
  <c r="C50"/>
  <c r="B50"/>
  <c r="A50"/>
  <c r="W51" l="1"/>
  <c r="S53"/>
  <c r="S51"/>
  <c r="W50"/>
  <c r="S50"/>
  <c r="AH49" l="1"/>
  <c r="AG49"/>
  <c r="AF49"/>
  <c r="AE49"/>
  <c r="AD49"/>
  <c r="AC49"/>
  <c r="AB49"/>
  <c r="AA49"/>
  <c r="Z49"/>
  <c r="Y49"/>
  <c r="X49"/>
  <c r="V49"/>
  <c r="U49"/>
  <c r="T49"/>
  <c r="R49"/>
  <c r="P49"/>
  <c r="O49"/>
  <c r="N49"/>
  <c r="M49"/>
  <c r="H49"/>
  <c r="G49"/>
  <c r="F49"/>
  <c r="E49"/>
  <c r="D49"/>
  <c r="C49"/>
  <c r="B49"/>
  <c r="A49"/>
  <c r="W49" l="1"/>
  <c r="S49"/>
  <c r="AH48" l="1"/>
  <c r="AG48"/>
  <c r="AF48"/>
  <c r="AE48"/>
  <c r="AD48"/>
  <c r="AC48"/>
  <c r="AB48"/>
  <c r="AA48"/>
  <c r="Z48"/>
  <c r="Y48"/>
  <c r="X48"/>
  <c r="V48"/>
  <c r="U48"/>
  <c r="T48"/>
  <c r="R48"/>
  <c r="P48"/>
  <c r="O48"/>
  <c r="N48"/>
  <c r="M48"/>
  <c r="H48"/>
  <c r="G48"/>
  <c r="F48"/>
  <c r="E48"/>
  <c r="D48"/>
  <c r="C48"/>
  <c r="B48"/>
  <c r="A48"/>
  <c r="AH47"/>
  <c r="AG47"/>
  <c r="AF47"/>
  <c r="AE47"/>
  <c r="AD47"/>
  <c r="AC47"/>
  <c r="AB47"/>
  <c r="AA47"/>
  <c r="Z47"/>
  <c r="Y47"/>
  <c r="X47"/>
  <c r="V47"/>
  <c r="U47"/>
  <c r="T47"/>
  <c r="R47"/>
  <c r="P47"/>
  <c r="O47"/>
  <c r="N47"/>
  <c r="M47"/>
  <c r="H47"/>
  <c r="G47"/>
  <c r="F47"/>
  <c r="E47"/>
  <c r="D47"/>
  <c r="C47"/>
  <c r="B47"/>
  <c r="A47"/>
  <c r="AH46"/>
  <c r="AG46"/>
  <c r="AF46"/>
  <c r="AE46"/>
  <c r="AD46"/>
  <c r="AC46"/>
  <c r="AB46"/>
  <c r="AA46"/>
  <c r="Z46"/>
  <c r="Y46"/>
  <c r="X46"/>
  <c r="V46"/>
  <c r="U46"/>
  <c r="T46"/>
  <c r="R46"/>
  <c r="P46"/>
  <c r="O46"/>
  <c r="N46"/>
  <c r="M46"/>
  <c r="H46"/>
  <c r="G46"/>
  <c r="F46"/>
  <c r="E46"/>
  <c r="D46"/>
  <c r="C46"/>
  <c r="B46"/>
  <c r="A46"/>
  <c r="W48" l="1"/>
  <c r="W46"/>
  <c r="S46"/>
  <c r="S48"/>
  <c r="S47"/>
  <c r="W47"/>
  <c r="AH45"/>
  <c r="AG45"/>
  <c r="AF45"/>
  <c r="AE45"/>
  <c r="AD45"/>
  <c r="AC45"/>
  <c r="AB45"/>
  <c r="AA45"/>
  <c r="Z45"/>
  <c r="Y45"/>
  <c r="X45"/>
  <c r="V45"/>
  <c r="U45"/>
  <c r="T45"/>
  <c r="R45"/>
  <c r="P45"/>
  <c r="O45"/>
  <c r="N45"/>
  <c r="M45"/>
  <c r="H45"/>
  <c r="G45"/>
  <c r="F45"/>
  <c r="E45"/>
  <c r="D45"/>
  <c r="C45"/>
  <c r="B45"/>
  <c r="A45"/>
  <c r="W45" l="1"/>
  <c r="S45"/>
  <c r="AH44" l="1"/>
  <c r="AG44"/>
  <c r="AF44"/>
  <c r="AE44"/>
  <c r="AD44"/>
  <c r="AC44"/>
  <c r="AB44"/>
  <c r="AA44"/>
  <c r="Z44"/>
  <c r="Y44"/>
  <c r="X44"/>
  <c r="V44"/>
  <c r="U44"/>
  <c r="T44"/>
  <c r="R44"/>
  <c r="P44"/>
  <c r="O44"/>
  <c r="N44"/>
  <c r="M44"/>
  <c r="H44"/>
  <c r="G44"/>
  <c r="F44"/>
  <c r="E44"/>
  <c r="D44"/>
  <c r="C44"/>
  <c r="B44"/>
  <c r="A44"/>
  <c r="AH43"/>
  <c r="AG43"/>
  <c r="AF43"/>
  <c r="AE43"/>
  <c r="AD43"/>
  <c r="AC43"/>
  <c r="AB43"/>
  <c r="AA43"/>
  <c r="Z43"/>
  <c r="Y43"/>
  <c r="X43"/>
  <c r="V43"/>
  <c r="U43"/>
  <c r="T43"/>
  <c r="R43"/>
  <c r="P43"/>
  <c r="O43"/>
  <c r="N43"/>
  <c r="M43"/>
  <c r="H43"/>
  <c r="G43"/>
  <c r="F43"/>
  <c r="E43"/>
  <c r="D43"/>
  <c r="C43"/>
  <c r="B43"/>
  <c r="A43"/>
  <c r="AH42"/>
  <c r="AG42"/>
  <c r="AF42"/>
  <c r="AE42"/>
  <c r="AD42"/>
  <c r="AC42"/>
  <c r="AB42"/>
  <c r="AA42"/>
  <c r="Z42"/>
  <c r="Y42"/>
  <c r="X42"/>
  <c r="V42"/>
  <c r="U42"/>
  <c r="T42"/>
  <c r="R42"/>
  <c r="P42"/>
  <c r="O42"/>
  <c r="N42"/>
  <c r="M42"/>
  <c r="H42"/>
  <c r="G42"/>
  <c r="F42"/>
  <c r="E42"/>
  <c r="D42"/>
  <c r="C42"/>
  <c r="B42"/>
  <c r="A42"/>
  <c r="AH41"/>
  <c r="AG41"/>
  <c r="AF41"/>
  <c r="AE41"/>
  <c r="AD41"/>
  <c r="AC41"/>
  <c r="AB41"/>
  <c r="AA41"/>
  <c r="Z41"/>
  <c r="Y41"/>
  <c r="X41"/>
  <c r="V41"/>
  <c r="U41"/>
  <c r="W41" s="1"/>
  <c r="T41"/>
  <c r="R41"/>
  <c r="P41"/>
  <c r="O41"/>
  <c r="N41"/>
  <c r="M41"/>
  <c r="H41"/>
  <c r="G41"/>
  <c r="F41"/>
  <c r="E41"/>
  <c r="D41"/>
  <c r="C41"/>
  <c r="B41"/>
  <c r="A41"/>
  <c r="AH40"/>
  <c r="AG40"/>
  <c r="AF40"/>
  <c r="AE40"/>
  <c r="AD40"/>
  <c r="AC40"/>
  <c r="AB40"/>
  <c r="AA40"/>
  <c r="Z40"/>
  <c r="Y40"/>
  <c r="X40"/>
  <c r="V40"/>
  <c r="U40"/>
  <c r="T40"/>
  <c r="R40"/>
  <c r="P40"/>
  <c r="O40"/>
  <c r="N40"/>
  <c r="M40"/>
  <c r="H40"/>
  <c r="G40"/>
  <c r="F40"/>
  <c r="E40"/>
  <c r="D40"/>
  <c r="C40"/>
  <c r="B40"/>
  <c r="A40"/>
  <c r="W42" l="1"/>
  <c r="S41"/>
  <c r="S43"/>
  <c r="W44"/>
  <c r="W43"/>
  <c r="W40"/>
  <c r="S44"/>
  <c r="S40"/>
  <c r="S42"/>
  <c r="AH39" l="1"/>
  <c r="AG39"/>
  <c r="AF39"/>
  <c r="AE39"/>
  <c r="AD39"/>
  <c r="AC39"/>
  <c r="AB39"/>
  <c r="AA39"/>
  <c r="Z39"/>
  <c r="Y39"/>
  <c r="X39"/>
  <c r="V39"/>
  <c r="U39"/>
  <c r="T39"/>
  <c r="R39"/>
  <c r="P39"/>
  <c r="O39"/>
  <c r="N39"/>
  <c r="M39"/>
  <c r="H39"/>
  <c r="G39"/>
  <c r="F39"/>
  <c r="E39"/>
  <c r="D39"/>
  <c r="C39"/>
  <c r="B39"/>
  <c r="A39"/>
  <c r="AH38"/>
  <c r="AG38"/>
  <c r="AF38"/>
  <c r="AE38"/>
  <c r="AD38"/>
  <c r="AC38"/>
  <c r="AB38"/>
  <c r="AA38"/>
  <c r="Z38"/>
  <c r="Y38"/>
  <c r="X38"/>
  <c r="V38"/>
  <c r="U38"/>
  <c r="T38"/>
  <c r="R38"/>
  <c r="P38"/>
  <c r="O38"/>
  <c r="N38"/>
  <c r="M38"/>
  <c r="H38"/>
  <c r="G38"/>
  <c r="F38"/>
  <c r="E38"/>
  <c r="D38"/>
  <c r="C38"/>
  <c r="B38"/>
  <c r="A38"/>
  <c r="W39" l="1"/>
  <c r="S38"/>
  <c r="S39"/>
  <c r="W38"/>
  <c r="AH37" l="1"/>
  <c r="AG37"/>
  <c r="AF37"/>
  <c r="AE37"/>
  <c r="AD37"/>
  <c r="AC37"/>
  <c r="AB37"/>
  <c r="AA37"/>
  <c r="Z37"/>
  <c r="Y37"/>
  <c r="X37"/>
  <c r="V37"/>
  <c r="U37"/>
  <c r="T37"/>
  <c r="R37"/>
  <c r="P37"/>
  <c r="O37"/>
  <c r="N37"/>
  <c r="M37"/>
  <c r="H37"/>
  <c r="G37"/>
  <c r="F37"/>
  <c r="E37"/>
  <c r="D37"/>
  <c r="C37"/>
  <c r="B37"/>
  <c r="A37"/>
  <c r="AH36"/>
  <c r="AG36"/>
  <c r="AF36"/>
  <c r="AE36"/>
  <c r="AD36"/>
  <c r="AC36"/>
  <c r="AB36"/>
  <c r="AA36"/>
  <c r="Z36"/>
  <c r="Y36"/>
  <c r="X36"/>
  <c r="V36"/>
  <c r="U36"/>
  <c r="T36"/>
  <c r="R36"/>
  <c r="P36"/>
  <c r="O36"/>
  <c r="N36"/>
  <c r="M36"/>
  <c r="H36"/>
  <c r="G36"/>
  <c r="F36"/>
  <c r="E36"/>
  <c r="D36"/>
  <c r="C36"/>
  <c r="B36"/>
  <c r="A36"/>
  <c r="AH35"/>
  <c r="AG35"/>
  <c r="AF35"/>
  <c r="AE35"/>
  <c r="AD35"/>
  <c r="AC35"/>
  <c r="AB35"/>
  <c r="AA35"/>
  <c r="Z35"/>
  <c r="Y35"/>
  <c r="X35"/>
  <c r="V35"/>
  <c r="U35"/>
  <c r="T35"/>
  <c r="R35"/>
  <c r="P35"/>
  <c r="O35"/>
  <c r="N35"/>
  <c r="M35"/>
  <c r="H35"/>
  <c r="G35"/>
  <c r="F35"/>
  <c r="E35"/>
  <c r="D35"/>
  <c r="C35"/>
  <c r="B35"/>
  <c r="A35"/>
  <c r="AH34"/>
  <c r="AG34"/>
  <c r="AF34"/>
  <c r="AE34"/>
  <c r="AD34"/>
  <c r="AC34"/>
  <c r="AB34"/>
  <c r="AA34"/>
  <c r="Z34"/>
  <c r="Y34"/>
  <c r="X34"/>
  <c r="V34"/>
  <c r="U34"/>
  <c r="T34"/>
  <c r="R34"/>
  <c r="P34"/>
  <c r="O34"/>
  <c r="N34"/>
  <c r="M34"/>
  <c r="H34"/>
  <c r="G34"/>
  <c r="F34"/>
  <c r="E34"/>
  <c r="D34"/>
  <c r="C34"/>
  <c r="B34"/>
  <c r="A34"/>
  <c r="AH33"/>
  <c r="AG33"/>
  <c r="AF33"/>
  <c r="AE33"/>
  <c r="AD33"/>
  <c r="AC33"/>
  <c r="AB33"/>
  <c r="AA33"/>
  <c r="Z33"/>
  <c r="Y33"/>
  <c r="X33"/>
  <c r="V33"/>
  <c r="U33"/>
  <c r="T33"/>
  <c r="R33"/>
  <c r="P33"/>
  <c r="O33"/>
  <c r="N33"/>
  <c r="M33"/>
  <c r="H33"/>
  <c r="G33"/>
  <c r="F33"/>
  <c r="E33"/>
  <c r="D33"/>
  <c r="C33"/>
  <c r="B33"/>
  <c r="A33"/>
  <c r="AH32"/>
  <c r="AG32"/>
  <c r="AF32"/>
  <c r="AE32"/>
  <c r="AD32"/>
  <c r="AC32"/>
  <c r="AB32"/>
  <c r="AA32"/>
  <c r="Z32"/>
  <c r="Y32"/>
  <c r="X32"/>
  <c r="V32"/>
  <c r="U32"/>
  <c r="T32"/>
  <c r="R32"/>
  <c r="S32" s="1"/>
  <c r="P32"/>
  <c r="O32"/>
  <c r="N32"/>
  <c r="M32"/>
  <c r="H32"/>
  <c r="G32"/>
  <c r="F32"/>
  <c r="E32"/>
  <c r="D32"/>
  <c r="C32"/>
  <c r="B32"/>
  <c r="A32"/>
  <c r="AH31"/>
  <c r="AG31"/>
  <c r="AF31"/>
  <c r="AE31"/>
  <c r="AD31"/>
  <c r="AC31"/>
  <c r="AB31"/>
  <c r="AA31"/>
  <c r="Z31"/>
  <c r="Y31"/>
  <c r="X31"/>
  <c r="V31"/>
  <c r="U31"/>
  <c r="T31"/>
  <c r="R31"/>
  <c r="P31"/>
  <c r="O31"/>
  <c r="N31"/>
  <c r="M31"/>
  <c r="H31"/>
  <c r="G31"/>
  <c r="F31"/>
  <c r="E31"/>
  <c r="D31"/>
  <c r="C31"/>
  <c r="B31"/>
  <c r="A31"/>
  <c r="AH30"/>
  <c r="AG30"/>
  <c r="AF30"/>
  <c r="AE30"/>
  <c r="AD30"/>
  <c r="AC30"/>
  <c r="AB30"/>
  <c r="AA30"/>
  <c r="Z30"/>
  <c r="Y30"/>
  <c r="X30"/>
  <c r="V30"/>
  <c r="U30"/>
  <c r="T30"/>
  <c r="R30"/>
  <c r="P30"/>
  <c r="O30"/>
  <c r="N30"/>
  <c r="M30"/>
  <c r="H30"/>
  <c r="G30"/>
  <c r="F30"/>
  <c r="E30"/>
  <c r="D30"/>
  <c r="C30"/>
  <c r="B30"/>
  <c r="A30"/>
  <c r="AH29"/>
  <c r="AG29"/>
  <c r="AF29"/>
  <c r="AE29"/>
  <c r="AD29"/>
  <c r="AC29"/>
  <c r="AB29"/>
  <c r="AA29"/>
  <c r="Z29"/>
  <c r="Y29"/>
  <c r="X29"/>
  <c r="V29"/>
  <c r="U29"/>
  <c r="W29" s="1"/>
  <c r="T29"/>
  <c r="R29"/>
  <c r="P29"/>
  <c r="O29"/>
  <c r="N29"/>
  <c r="M29"/>
  <c r="H29"/>
  <c r="G29"/>
  <c r="F29"/>
  <c r="E29"/>
  <c r="D29"/>
  <c r="C29"/>
  <c r="B29"/>
  <c r="A29"/>
  <c r="W36" l="1"/>
  <c r="W37"/>
  <c r="W31"/>
  <c r="W35"/>
  <c r="W30"/>
  <c r="W34"/>
  <c r="W32"/>
  <c r="W33"/>
  <c r="AH28"/>
  <c r="AG28"/>
  <c r="AF28"/>
  <c r="AE28"/>
  <c r="AD28"/>
  <c r="AC28"/>
  <c r="AB28"/>
  <c r="AA28"/>
  <c r="Z28"/>
  <c r="Y28"/>
  <c r="X28"/>
  <c r="V28"/>
  <c r="U28"/>
  <c r="T28"/>
  <c r="R28"/>
  <c r="S28" s="1"/>
  <c r="P28"/>
  <c r="O28"/>
  <c r="N28"/>
  <c r="M28"/>
  <c r="H28"/>
  <c r="G28"/>
  <c r="F28"/>
  <c r="E28"/>
  <c r="D28"/>
  <c r="C28"/>
  <c r="B28"/>
  <c r="A28"/>
  <c r="W28" l="1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27"/>
  <c r="AF27"/>
  <c r="AE27"/>
  <c r="AD27"/>
  <c r="AC27"/>
  <c r="AB27"/>
  <c r="AA27"/>
  <c r="Z27"/>
  <c r="Y27"/>
  <c r="X27"/>
  <c r="V27"/>
  <c r="U27"/>
  <c r="W27" s="1"/>
  <c r="T27"/>
  <c r="R27"/>
  <c r="P27"/>
  <c r="O27"/>
  <c r="N27"/>
  <c r="M27"/>
  <c r="H27"/>
  <c r="G27"/>
  <c r="F27"/>
  <c r="E27"/>
  <c r="D27"/>
  <c r="C27"/>
  <c r="B27"/>
  <c r="A27"/>
  <c r="AG26" l="1"/>
  <c r="AF26"/>
  <c r="AE26"/>
  <c r="AD26"/>
  <c r="AC26"/>
  <c r="AB26"/>
  <c r="AA26"/>
  <c r="Z26"/>
  <c r="Y26"/>
  <c r="X26"/>
  <c r="V26"/>
  <c r="U26"/>
  <c r="T26"/>
  <c r="R26"/>
  <c r="P26"/>
  <c r="O26"/>
  <c r="N26"/>
  <c r="M26"/>
  <c r="H26"/>
  <c r="G26"/>
  <c r="F26"/>
  <c r="E26"/>
  <c r="D26"/>
  <c r="C26"/>
  <c r="B26"/>
  <c r="A26"/>
  <c r="W26" l="1"/>
  <c r="AG25" l="1"/>
  <c r="AF25"/>
  <c r="AE25"/>
  <c r="AD25"/>
  <c r="AC25"/>
  <c r="AB25"/>
  <c r="AA25"/>
  <c r="Z25"/>
  <c r="Y25"/>
  <c r="X25"/>
  <c r="V25"/>
  <c r="U25"/>
  <c r="T25"/>
  <c r="R25"/>
  <c r="P25"/>
  <c r="O25"/>
  <c r="N25"/>
  <c r="M25"/>
  <c r="H25"/>
  <c r="G25"/>
  <c r="F25"/>
  <c r="E25"/>
  <c r="D25"/>
  <c r="C25"/>
  <c r="B25"/>
  <c r="A25"/>
  <c r="AF23"/>
  <c r="AG24"/>
  <c r="AF24"/>
  <c r="AE24"/>
  <c r="AD24"/>
  <c r="AC24"/>
  <c r="AB24"/>
  <c r="AA24"/>
  <c r="Z24"/>
  <c r="Y24"/>
  <c r="X24"/>
  <c r="V24"/>
  <c r="U24"/>
  <c r="T24"/>
  <c r="R24"/>
  <c r="P24"/>
  <c r="O24"/>
  <c r="N24"/>
  <c r="M24"/>
  <c r="H24"/>
  <c r="G24"/>
  <c r="F24"/>
  <c r="E24"/>
  <c r="D24"/>
  <c r="C24"/>
  <c r="B24"/>
  <c r="A24"/>
  <c r="AG23"/>
  <c r="AE23"/>
  <c r="AD23"/>
  <c r="AC23"/>
  <c r="AB23"/>
  <c r="AA23"/>
  <c r="Z23"/>
  <c r="Y23"/>
  <c r="X23"/>
  <c r="V23"/>
  <c r="U23"/>
  <c r="T23"/>
  <c r="R23"/>
  <c r="P23"/>
  <c r="O23"/>
  <c r="N23"/>
  <c r="M23"/>
  <c r="H23"/>
  <c r="G23"/>
  <c r="F23"/>
  <c r="E23"/>
  <c r="D23"/>
  <c r="C23"/>
  <c r="B23"/>
  <c r="A23"/>
  <c r="AG22"/>
  <c r="AF22"/>
  <c r="AE22"/>
  <c r="AD22"/>
  <c r="AC22"/>
  <c r="AB22"/>
  <c r="AA22"/>
  <c r="Z22"/>
  <c r="Y22"/>
  <c r="X22"/>
  <c r="V22"/>
  <c r="U22"/>
  <c r="W22" s="1"/>
  <c r="T22"/>
  <c r="R22"/>
  <c r="P22"/>
  <c r="O22"/>
  <c r="N22"/>
  <c r="M22"/>
  <c r="H22"/>
  <c r="G22"/>
  <c r="F22"/>
  <c r="E22"/>
  <c r="D22"/>
  <c r="C22"/>
  <c r="B22"/>
  <c r="A22"/>
  <c r="AG21"/>
  <c r="AF21"/>
  <c r="AE21"/>
  <c r="AD21"/>
  <c r="AC21"/>
  <c r="AB21"/>
  <c r="AA21"/>
  <c r="Z21"/>
  <c r="Y21"/>
  <c r="X21"/>
  <c r="V21"/>
  <c r="U21"/>
  <c r="W21" s="1"/>
  <c r="T21"/>
  <c r="R21"/>
  <c r="P21"/>
  <c r="O21"/>
  <c r="N21"/>
  <c r="M21"/>
  <c r="H21"/>
  <c r="G21"/>
  <c r="F21"/>
  <c r="E21"/>
  <c r="D21"/>
  <c r="C21"/>
  <c r="B21"/>
  <c r="A21"/>
  <c r="AG18"/>
  <c r="AF18"/>
  <c r="AE18"/>
  <c r="AD18"/>
  <c r="AC18"/>
  <c r="AB18"/>
  <c r="AA18"/>
  <c r="Z18"/>
  <c r="Y18"/>
  <c r="X18"/>
  <c r="V18"/>
  <c r="U18"/>
  <c r="T18"/>
  <c r="R18"/>
  <c r="P18"/>
  <c r="O18"/>
  <c r="N18"/>
  <c r="M18"/>
  <c r="H18"/>
  <c r="G18"/>
  <c r="F18"/>
  <c r="E18"/>
  <c r="D18"/>
  <c r="C18"/>
  <c r="B18"/>
  <c r="A18"/>
  <c r="AG20"/>
  <c r="AF20"/>
  <c r="AE20"/>
  <c r="AD20"/>
  <c r="AC20"/>
  <c r="AB20"/>
  <c r="AA20"/>
  <c r="Z20"/>
  <c r="Y20"/>
  <c r="X20"/>
  <c r="V20"/>
  <c r="U20"/>
  <c r="W20" s="1"/>
  <c r="T20"/>
  <c r="R20"/>
  <c r="P20"/>
  <c r="O20"/>
  <c r="N20"/>
  <c r="M20"/>
  <c r="H20"/>
  <c r="G20"/>
  <c r="F20"/>
  <c r="E20"/>
  <c r="D20"/>
  <c r="C20"/>
  <c r="B20"/>
  <c r="A20"/>
  <c r="A19"/>
  <c r="A17"/>
  <c r="A16"/>
  <c r="A15"/>
  <c r="A14"/>
  <c r="A13"/>
  <c r="A12"/>
  <c r="A11"/>
  <c r="A10"/>
  <c r="A9"/>
  <c r="A8"/>
  <c r="A7"/>
  <c r="A6"/>
  <c r="A5"/>
  <c r="A4"/>
  <c r="A3"/>
  <c r="W23" l="1"/>
  <c r="W18"/>
  <c r="W24"/>
  <c r="W25"/>
  <c r="AG17"/>
  <c r="AF17"/>
  <c r="AE17"/>
  <c r="AD17"/>
  <c r="AC17"/>
  <c r="AB17"/>
  <c r="AA17"/>
  <c r="Z17"/>
  <c r="Y17"/>
  <c r="X17"/>
  <c r="V17"/>
  <c r="U17"/>
  <c r="T17"/>
  <c r="R17"/>
  <c r="P17"/>
  <c r="O17"/>
  <c r="N17"/>
  <c r="M17"/>
  <c r="H17"/>
  <c r="G17"/>
  <c r="F17"/>
  <c r="E17"/>
  <c r="D17"/>
  <c r="C17"/>
  <c r="B17"/>
  <c r="AG16"/>
  <c r="AF16"/>
  <c r="AE16"/>
  <c r="AD16"/>
  <c r="AC16"/>
  <c r="AB16"/>
  <c r="AA16"/>
  <c r="Z16"/>
  <c r="Y16"/>
  <c r="X16"/>
  <c r="V16"/>
  <c r="U16"/>
  <c r="T16"/>
  <c r="R16"/>
  <c r="P16"/>
  <c r="O16"/>
  <c r="N16"/>
  <c r="M16"/>
  <c r="H16"/>
  <c r="G16"/>
  <c r="F16"/>
  <c r="E16"/>
  <c r="D16"/>
  <c r="C16"/>
  <c r="B16"/>
  <c r="AG15"/>
  <c r="AF15"/>
  <c r="AE15"/>
  <c r="AD15"/>
  <c r="AC15"/>
  <c r="AB15"/>
  <c r="AA15"/>
  <c r="Z15"/>
  <c r="Y15"/>
  <c r="X15"/>
  <c r="V15"/>
  <c r="U15"/>
  <c r="T15"/>
  <c r="R15"/>
  <c r="P15"/>
  <c r="O15"/>
  <c r="N15"/>
  <c r="M15"/>
  <c r="H15"/>
  <c r="G15"/>
  <c r="F15"/>
  <c r="E15"/>
  <c r="D15"/>
  <c r="C15"/>
  <c r="B15"/>
  <c r="AG14"/>
  <c r="AF14"/>
  <c r="AE14"/>
  <c r="AD14"/>
  <c r="AC14"/>
  <c r="AB14"/>
  <c r="AA14"/>
  <c r="Z14"/>
  <c r="Y14"/>
  <c r="X14"/>
  <c r="V14"/>
  <c r="U14"/>
  <c r="T14"/>
  <c r="R14"/>
  <c r="P14"/>
  <c r="O14"/>
  <c r="N14"/>
  <c r="M14"/>
  <c r="H14"/>
  <c r="G14"/>
  <c r="F14"/>
  <c r="E14"/>
  <c r="D14"/>
  <c r="C14"/>
  <c r="B14"/>
  <c r="AG13"/>
  <c r="AF13"/>
  <c r="AE13"/>
  <c r="AD13"/>
  <c r="AC13"/>
  <c r="AB13"/>
  <c r="AA13"/>
  <c r="Z13"/>
  <c r="Y13"/>
  <c r="X13"/>
  <c r="V13"/>
  <c r="U13"/>
  <c r="T13"/>
  <c r="R13"/>
  <c r="P13"/>
  <c r="O13"/>
  <c r="N13"/>
  <c r="M13"/>
  <c r="H13"/>
  <c r="G13"/>
  <c r="F13"/>
  <c r="E13"/>
  <c r="D13"/>
  <c r="C13"/>
  <c r="B13"/>
  <c r="AG12"/>
  <c r="AF12"/>
  <c r="AE12"/>
  <c r="AD12"/>
  <c r="AC12"/>
  <c r="AB12"/>
  <c r="AA12"/>
  <c r="Z12"/>
  <c r="Y12"/>
  <c r="X12"/>
  <c r="V12"/>
  <c r="U12"/>
  <c r="T12"/>
  <c r="R12"/>
  <c r="P12"/>
  <c r="O12"/>
  <c r="N12"/>
  <c r="M12"/>
  <c r="H12"/>
  <c r="G12"/>
  <c r="F12"/>
  <c r="E12"/>
  <c r="D12"/>
  <c r="C12"/>
  <c r="B12"/>
  <c r="AG11"/>
  <c r="AF11"/>
  <c r="AE11"/>
  <c r="AD11"/>
  <c r="AC11"/>
  <c r="AB11"/>
  <c r="AA11"/>
  <c r="Z11"/>
  <c r="Y11"/>
  <c r="X11"/>
  <c r="V11"/>
  <c r="U11"/>
  <c r="T11"/>
  <c r="R11"/>
  <c r="P11"/>
  <c r="O11"/>
  <c r="N11"/>
  <c r="M11"/>
  <c r="H11"/>
  <c r="G11"/>
  <c r="F11"/>
  <c r="E11"/>
  <c r="D11"/>
  <c r="C11"/>
  <c r="B11"/>
  <c r="AG10"/>
  <c r="AF10"/>
  <c r="AE10"/>
  <c r="AD10"/>
  <c r="AC10"/>
  <c r="AB10"/>
  <c r="AA10"/>
  <c r="Z10"/>
  <c r="Y10"/>
  <c r="X10"/>
  <c r="V10"/>
  <c r="U10"/>
  <c r="T10"/>
  <c r="R10"/>
  <c r="P10"/>
  <c r="O10"/>
  <c r="N10"/>
  <c r="M10"/>
  <c r="H10"/>
  <c r="G10"/>
  <c r="F10"/>
  <c r="E10"/>
  <c r="D10"/>
  <c r="C10"/>
  <c r="B10"/>
  <c r="AG9"/>
  <c r="AF9"/>
  <c r="AE9"/>
  <c r="AD9"/>
  <c r="AC9"/>
  <c r="AB9"/>
  <c r="AA9"/>
  <c r="Z9"/>
  <c r="Y9"/>
  <c r="X9"/>
  <c r="V9"/>
  <c r="U9"/>
  <c r="T9"/>
  <c r="R9"/>
  <c r="P9"/>
  <c r="O9"/>
  <c r="N9"/>
  <c r="M9"/>
  <c r="H9"/>
  <c r="G9"/>
  <c r="F9"/>
  <c r="E9"/>
  <c r="D9"/>
  <c r="C9"/>
  <c r="B9"/>
  <c r="AG8"/>
  <c r="AF8"/>
  <c r="AE8"/>
  <c r="AD8"/>
  <c r="AC8"/>
  <c r="AB8"/>
  <c r="AA8"/>
  <c r="Z8"/>
  <c r="Y8"/>
  <c r="X8"/>
  <c r="V8"/>
  <c r="U8"/>
  <c r="T8"/>
  <c r="R8"/>
  <c r="P8"/>
  <c r="O8"/>
  <c r="N8"/>
  <c r="M8"/>
  <c r="H8"/>
  <c r="G8"/>
  <c r="F8"/>
  <c r="E8"/>
  <c r="D8"/>
  <c r="C8"/>
  <c r="B8"/>
  <c r="AG7"/>
  <c r="AF7"/>
  <c r="AE7"/>
  <c r="AD7"/>
  <c r="AC7"/>
  <c r="AB7"/>
  <c r="AA7"/>
  <c r="Z7"/>
  <c r="Y7"/>
  <c r="X7"/>
  <c r="V7"/>
  <c r="U7"/>
  <c r="T7"/>
  <c r="R7"/>
  <c r="P7"/>
  <c r="O7"/>
  <c r="N7"/>
  <c r="M7"/>
  <c r="H7"/>
  <c r="G7"/>
  <c r="F7"/>
  <c r="E7"/>
  <c r="D7"/>
  <c r="C7"/>
  <c r="B7"/>
  <c r="AG6"/>
  <c r="AF6"/>
  <c r="AE6"/>
  <c r="AD6"/>
  <c r="AC6"/>
  <c r="AB6"/>
  <c r="AA6"/>
  <c r="Z6"/>
  <c r="Y6"/>
  <c r="X6"/>
  <c r="V6"/>
  <c r="U6"/>
  <c r="T6"/>
  <c r="R6"/>
  <c r="P6"/>
  <c r="O6"/>
  <c r="N6"/>
  <c r="M6"/>
  <c r="H6"/>
  <c r="G6"/>
  <c r="F6"/>
  <c r="E6"/>
  <c r="D6"/>
  <c r="C6"/>
  <c r="B6"/>
  <c r="AG5"/>
  <c r="AF5"/>
  <c r="AE5"/>
  <c r="AD5"/>
  <c r="AC5"/>
  <c r="AB5"/>
  <c r="AA5"/>
  <c r="Z5"/>
  <c r="Y5"/>
  <c r="X5"/>
  <c r="V5"/>
  <c r="U5"/>
  <c r="T5"/>
  <c r="R5"/>
  <c r="P5"/>
  <c r="O5"/>
  <c r="N5"/>
  <c r="M5"/>
  <c r="H5"/>
  <c r="G5"/>
  <c r="F5"/>
  <c r="E5"/>
  <c r="D5"/>
  <c r="C5"/>
  <c r="B5"/>
  <c r="AG4"/>
  <c r="AF4"/>
  <c r="AE4"/>
  <c r="AD4"/>
  <c r="AC4"/>
  <c r="AB4"/>
  <c r="AA4"/>
  <c r="Z4"/>
  <c r="Y4"/>
  <c r="X4"/>
  <c r="V4"/>
  <c r="U4"/>
  <c r="T4"/>
  <c r="R4"/>
  <c r="P4"/>
  <c r="O4"/>
  <c r="N4"/>
  <c r="M4"/>
  <c r="H4"/>
  <c r="G4"/>
  <c r="F4"/>
  <c r="E4"/>
  <c r="D4"/>
  <c r="C4"/>
  <c r="B4"/>
  <c r="B3"/>
  <c r="W7" l="1"/>
  <c r="W11"/>
  <c r="W15"/>
  <c r="W10"/>
  <c r="W14"/>
  <c r="W5"/>
  <c r="W9"/>
  <c r="W13"/>
  <c r="W17"/>
  <c r="W8"/>
  <c r="W12"/>
  <c r="W16"/>
  <c r="W4"/>
  <c r="W6"/>
</calcChain>
</file>

<file path=xl/sharedStrings.xml><?xml version="1.0" encoding="utf-8"?>
<sst xmlns="http://schemas.openxmlformats.org/spreadsheetml/2006/main" count="382" uniqueCount="277">
  <si>
    <t>date</t>
  </si>
  <si>
    <t>Amazon Elastic Compute Cloud</t>
  </si>
  <si>
    <t>small ($)</t>
  </si>
  <si>
    <t>large ($)</t>
  </si>
  <si>
    <t>xlarge ($)</t>
  </si>
  <si>
    <t>win-medim ($)</t>
  </si>
  <si>
    <t>Amazon EC2 EBS</t>
  </si>
  <si>
    <t>provisioned ($)</t>
  </si>
  <si>
    <t>I/O</t>
  </si>
  <si>
    <t>AWS Data transfer</t>
  </si>
  <si>
    <t>data in ($)</t>
  </si>
  <si>
    <t>data out 1TB ($)</t>
  </si>
  <si>
    <t>data out 10TB ($)</t>
  </si>
  <si>
    <t>regional ($)</t>
  </si>
  <si>
    <t>usage comments</t>
  </si>
  <si>
    <t>small (h)</t>
  </si>
  <si>
    <t>large (h)</t>
  </si>
  <si>
    <t>xlarge (h)</t>
  </si>
  <si>
    <t>win-medim (h)</t>
  </si>
  <si>
    <t>provisioned (GB-Ho)</t>
  </si>
  <si>
    <t>I/O ($)</t>
  </si>
  <si>
    <t>snapshot (GB-Mo)</t>
  </si>
  <si>
    <t>data in (GB)</t>
  </si>
  <si>
    <t>data out 1TB (GB)</t>
  </si>
  <si>
    <t>data out 10TB (GB)</t>
  </si>
  <si>
    <t>regional (GB)</t>
  </si>
  <si>
    <t>16.4.12</t>
  </si>
  <si>
    <t>17.4.12</t>
  </si>
  <si>
    <t>18.4.12</t>
  </si>
  <si>
    <t>19.4.12</t>
  </si>
  <si>
    <t>20.4.12</t>
  </si>
  <si>
    <t>21.4.12</t>
  </si>
  <si>
    <t>22.4.12</t>
  </si>
  <si>
    <t>wl a,b,c execution</t>
  </si>
  <si>
    <t>S3</t>
  </si>
  <si>
    <t>storage (gb)</t>
  </si>
  <si>
    <t>storage ($)</t>
  </si>
  <si>
    <t>per hr ($)</t>
  </si>
  <si>
    <t>23.4.12</t>
  </si>
  <si>
    <t>no activity</t>
  </si>
  <si>
    <t>I/O (#)</t>
  </si>
  <si>
    <t>24.4.12</t>
  </si>
  <si>
    <t>deleted unused ami</t>
  </si>
  <si>
    <t>deleted unused/unneeded volumes, snapshots</t>
  </si>
  <si>
    <t>25.4.12</t>
  </si>
  <si>
    <t>26.4.12</t>
  </si>
  <si>
    <t>27.4.12</t>
  </si>
  <si>
    <t>wl_a exec on large</t>
  </si>
  <si>
    <t>28.4.12</t>
  </si>
  <si>
    <t>29.4.12</t>
  </si>
  <si>
    <t> 04/29/2012 07:59 GMT</t>
  </si>
  <si>
    <t> 04/27/2012 09:59 GMT</t>
  </si>
  <si>
    <t> 04/26/2012 09:59 GMT</t>
  </si>
  <si>
    <t> 04/24/2012 10:59 GMT</t>
  </si>
  <si>
    <t> 04/23/2012 10:59 GMT</t>
  </si>
  <si>
    <t> 04/22/2012 8:59 GMT</t>
  </si>
  <si>
    <t> 04/21/2012 8:59 GMT</t>
  </si>
  <si>
    <t> 04/20/2012 9:59 GMT</t>
  </si>
  <si>
    <t> 04/19/2012 9:59 GMT</t>
  </si>
  <si>
    <t> 04/18/2012 9:59 GMT</t>
  </si>
  <si>
    <t> 04/17/2012 11:59 GMT</t>
  </si>
  <si>
    <t> 04/16/2012 11:59 GMT</t>
  </si>
  <si>
    <t>04/30/2012 09:59 GMT</t>
  </si>
  <si>
    <t>30.4.12</t>
  </si>
  <si>
    <t>wl a,c exec on large, wl b exec on small</t>
  </si>
  <si>
    <t>April</t>
  </si>
  <si>
    <t>May</t>
  </si>
  <si>
    <t>05/01/2012 09:59 GMT</t>
  </si>
  <si>
    <t>April-summary</t>
  </si>
  <si>
    <t>05/02/2012 09:59 GMT</t>
  </si>
  <si>
    <t>05/03/2012 09:59 GMT</t>
  </si>
  <si>
    <t>1.5.12</t>
  </si>
  <si>
    <t>2.5.12</t>
  </si>
  <si>
    <t>3.5.12</t>
  </si>
  <si>
    <t>deleted all s3 buckets</t>
  </si>
  <si>
    <t>05/04/2012 10:59 GMT</t>
  </si>
  <si>
    <t>4.5.12</t>
  </si>
  <si>
    <t>05/05/2012 10:59 GMT</t>
  </si>
  <si>
    <t>5.5.12</t>
  </si>
  <si>
    <t>6.5.12</t>
  </si>
  <si>
    <t>snapshot ($)</t>
  </si>
  <si>
    <t>05/06/2012 14:59 GMT</t>
  </si>
  <si>
    <t>05/07/2012 11:59 GMT</t>
  </si>
  <si>
    <t>7.5.12</t>
  </si>
  <si>
    <t>8.5.12</t>
  </si>
  <si>
    <t>05/09/2012 13:59 GMT</t>
  </si>
  <si>
    <t>9.5.12</t>
  </si>
  <si>
    <t>05/09/2012 17:59 GMT</t>
  </si>
  <si>
    <t>05/10/2012 13:59 GMT</t>
  </si>
  <si>
    <t>10.5.12</t>
  </si>
  <si>
    <t>05/11/2012 09:59 GMT</t>
  </si>
  <si>
    <t>11.5.12</t>
  </si>
  <si>
    <t>05/12/2012 20:59 GMT</t>
  </si>
  <si>
    <t>12.5.12</t>
  </si>
  <si>
    <t>05/13/2012 12:59 GMT</t>
  </si>
  <si>
    <t>13.5.12</t>
  </si>
  <si>
    <t>05/14/2012 12:59 GMT</t>
  </si>
  <si>
    <t>14.5.12</t>
  </si>
  <si>
    <t>05/15/2012 11:59 GMT</t>
  </si>
  <si>
    <t>15.5.12</t>
  </si>
  <si>
    <t>05/16/2012 07:59 GMT</t>
  </si>
  <si>
    <t>16.5.12</t>
  </si>
  <si>
    <t>no activity but saed used Amazon cloud</t>
  </si>
  <si>
    <t>05/17/2012 09:59 GMT</t>
  </si>
  <si>
    <t>17.5.12</t>
  </si>
  <si>
    <t>diskstats</t>
  </si>
  <si>
    <t>diff-IO(%)</t>
  </si>
  <si>
    <t>wl a,b,c exec on xlarge; default bp size; 1 redundant xlarge</t>
  </si>
  <si>
    <t>under-provisioning (use-case 1) execution; LIKELY default bp size</t>
  </si>
  <si>
    <t>under-provisioning (use-case 1) execution, 2nd reading on the same day; LIKELY default bp size</t>
  </si>
  <si>
    <t>?</t>
  </si>
  <si>
    <t>wl b execution on small</t>
  </si>
  <si>
    <t>wl a,b,c exec on xlarge; LIKELY default bp size</t>
  </si>
  <si>
    <t>05/18/2012 12:59 GMT</t>
  </si>
  <si>
    <t>18.5.12</t>
  </si>
  <si>
    <t>05/19/2012 11:59 GMT</t>
  </si>
  <si>
    <t>19.5.12</t>
  </si>
  <si>
    <t>wl a,b,c exec on xlarge; 1 hr extra for (both client and server) monitoring; left client and server running overnight by mistake</t>
  </si>
  <si>
    <t>05/20/2012 14:59 GMT</t>
  </si>
  <si>
    <t>20.5.12</t>
  </si>
  <si>
    <t>05/21/2012 09:59 GMT</t>
  </si>
  <si>
    <t>21.5.12</t>
  </si>
  <si>
    <t>05/22/2012 14:59 GMT</t>
  </si>
  <si>
    <t>22.5.12</t>
  </si>
  <si>
    <t>05/23/2012 17:59 GMT</t>
  </si>
  <si>
    <t>23.5.12</t>
  </si>
  <si>
    <t>wl a,b,c exec on LARGE 5 TIMES; experiments to estimate EBS I/O ignoring times for VM</t>
  </si>
  <si>
    <t>wl a,b,c exec on SMALL 5 TIMES; experiments to estimate EBS I/O ignoring times for VM</t>
  </si>
  <si>
    <t>wl a,b,c exec on XLARGE 5 TIMES; experiments to estimate EBS I/O ignoring times for VM</t>
  </si>
  <si>
    <t>05/25/2012 09:59 GMT</t>
  </si>
  <si>
    <t>wl a exec on LARGE 3 TIMES; experiments to estimate EBS I/O ignoring times for VM</t>
  </si>
  <si>
    <t>05/26/2012 15:59 GMT</t>
  </si>
  <si>
    <t>25.5.12</t>
  </si>
  <si>
    <t>26.5.12</t>
  </si>
  <si>
    <t>05/27/2012 18:59 GMT</t>
  </si>
  <si>
    <t>27.5.12</t>
  </si>
  <si>
    <t>05/28/2012 10:59 GMT</t>
  </si>
  <si>
    <t>28.5.12</t>
  </si>
  <si>
    <t>executing samples with waterloo's workload (first 100)</t>
  </si>
  <si>
    <t>executing samples with waterloo's workload (remaining 300)</t>
  </si>
  <si>
    <t>05/29/2012 13:59 GMT</t>
  </si>
  <si>
    <t>29.5.12</t>
  </si>
  <si>
    <t>executing samples with waterloo's workload (remaining 300), lhs, mpl</t>
  </si>
  <si>
    <t>executing samples with waterloo's workload (remaining 300), lhs, mpl; noSLO wl exec</t>
  </si>
  <si>
    <t>05/30/2012 10:59 GMT</t>
  </si>
  <si>
    <t>30.5.12</t>
  </si>
  <si>
    <t>05/31/2012 09:59 GMT</t>
  </si>
  <si>
    <t>31.5.12</t>
  </si>
  <si>
    <t>executing samples with lhs/mpl; payment SLO exec</t>
  </si>
  <si>
    <t>June</t>
  </si>
  <si>
    <t>06/01/2012 09:59 GMT</t>
  </si>
  <si>
    <t>1.6.12</t>
  </si>
  <si>
    <t>executing samples with lhs/mpl</t>
  </si>
  <si>
    <t>May Summary</t>
  </si>
  <si>
    <t>06/02/2012 22:59 GMT</t>
  </si>
  <si>
    <t>2.6.12</t>
  </si>
  <si>
    <t>executing samples with lhs/mpl; executing workloads; executing test cases</t>
  </si>
  <si>
    <t>06/03/2012 10:59 GMT</t>
  </si>
  <si>
    <t>3.6.12</t>
  </si>
  <si>
    <t>06/04/2012 10:59 GMT</t>
  </si>
  <si>
    <t>4.6.12</t>
  </si>
  <si>
    <t>executing test cases</t>
  </si>
  <si>
    <t>06/05/2012 09:59 GMT</t>
  </si>
  <si>
    <t>5.6.12</t>
  </si>
  <si>
    <t>06/06/2012 09:59 GMT</t>
  </si>
  <si>
    <t>6.6.12</t>
  </si>
  <si>
    <t>executing training and test case samples</t>
  </si>
  <si>
    <t>06/07/2012 09:59 GMT</t>
  </si>
  <si>
    <t>7.6.12</t>
  </si>
  <si>
    <t>8.6.12</t>
  </si>
  <si>
    <t>06/08/2012 10:59 GMT</t>
  </si>
  <si>
    <t>06/09/2012 16:59 GMT</t>
  </si>
  <si>
    <t>9.6.12</t>
  </si>
  <si>
    <t>cooling down</t>
  </si>
  <si>
    <t>06/10/2012 17:59 GMT</t>
  </si>
  <si>
    <t>10.6.12</t>
  </si>
  <si>
    <t>06/11/2012 10:59 GMT</t>
  </si>
  <si>
    <t>11.6.12</t>
  </si>
  <si>
    <t>executing workload abc on small</t>
  </si>
  <si>
    <t>06/12/2012 14:59 GMT</t>
  </si>
  <si>
    <t>12.6.12</t>
  </si>
  <si>
    <t>06/13/2012 17:59 GMT</t>
  </si>
  <si>
    <t>13.6.12</t>
  </si>
  <si>
    <t>executing workload c on small</t>
  </si>
  <si>
    <t>wl_b exec on small</t>
  </si>
  <si>
    <t>06/14/2012 11:59 GMT</t>
  </si>
  <si>
    <t>14.6.12</t>
  </si>
  <si>
    <t>06/14/2012 18:59 GMT</t>
  </si>
  <si>
    <t>repeated reading on the same day</t>
  </si>
  <si>
    <t>06/15/2012 10:59 GMT</t>
  </si>
  <si>
    <t>15.6.12</t>
  </si>
  <si>
    <t>wl_a exec on small</t>
  </si>
  <si>
    <t>06/16/2012 11:59 GMT</t>
  </si>
  <si>
    <t>16.6.12</t>
  </si>
  <si>
    <t>wl_a,b exec on small, executing training and test case samples</t>
  </si>
  <si>
    <t>06/17/2012 21:59 GMT</t>
  </si>
  <si>
    <t>17.6.12</t>
  </si>
  <si>
    <t>06/18/2012 10:59 GMT</t>
  </si>
  <si>
    <t>18.6.12</t>
  </si>
  <si>
    <t>06/19/2012 10:59 GMT</t>
  </si>
  <si>
    <t>19.6.12</t>
  </si>
  <si>
    <t>06/20/2012 11:59 GMT</t>
  </si>
  <si>
    <t>20.6.12</t>
  </si>
  <si>
    <t>executing training and test case samples with warmup</t>
  </si>
  <si>
    <t>06/21/2012 09:59 GMT</t>
  </si>
  <si>
    <t>21.6.12</t>
  </si>
  <si>
    <t>06/22/2012 10:59 GMT</t>
  </si>
  <si>
    <t>22.6.12</t>
  </si>
  <si>
    <t>06/23/2012 12:59 GMT</t>
  </si>
  <si>
    <t>23.6.12</t>
  </si>
  <si>
    <t>06/24/2012 10:59 GMT</t>
  </si>
  <si>
    <t>24.6.12</t>
  </si>
  <si>
    <t>outlier hypothesis confirmation</t>
  </si>
  <si>
    <t>06/25/2012 10:59 GMT</t>
  </si>
  <si>
    <t>25.6.12</t>
  </si>
  <si>
    <t>wl a,b,c exec on large</t>
  </si>
  <si>
    <t>06/26/2012 09:59 GMT</t>
  </si>
  <si>
    <t>26.6.12</t>
  </si>
  <si>
    <t>06/27/2012 09:59 GMT</t>
  </si>
  <si>
    <t>27.6.12</t>
  </si>
  <si>
    <t>executing test cases samples with warmup on xlarge</t>
  </si>
  <si>
    <t>06/28/2012 09:59 GMT</t>
  </si>
  <si>
    <t>28.6.12</t>
  </si>
  <si>
    <t>06/29/2012 23:59 GMT</t>
  </si>
  <si>
    <t>29.6.12</t>
  </si>
  <si>
    <t>06/30/2012 08:59 GMT</t>
  </si>
  <si>
    <t>30.6.12</t>
  </si>
  <si>
    <t>07/01/2012 10:59 GMT</t>
  </si>
  <si>
    <t>1.7.12</t>
  </si>
  <si>
    <t>July</t>
  </si>
  <si>
    <t>June Summary</t>
  </si>
  <si>
    <t>07/02/2012 12:59 GMT</t>
  </si>
  <si>
    <t>2.7.12</t>
  </si>
  <si>
    <t>wl ab, ac, bc, abc exec on large</t>
  </si>
  <si>
    <t>07/03/2012 09:59 GMT</t>
  </si>
  <si>
    <t>3.7.12</t>
  </si>
  <si>
    <t>07/04/2012 11:59 GMT</t>
  </si>
  <si>
    <t>4.7.12</t>
  </si>
  <si>
    <t>wl a,b,c,ab,ac,bc,abc exec on xlarge</t>
  </si>
  <si>
    <t>07/05/2012 10:59 GMT</t>
  </si>
  <si>
    <t>5.7.12</t>
  </si>
  <si>
    <t>07/06/2012 12:59 GMT</t>
  </si>
  <si>
    <t>6.7.12</t>
  </si>
  <si>
    <t>07/07/2012 10:59 GMT</t>
  </si>
  <si>
    <t>7.7.12</t>
  </si>
  <si>
    <t>07/08/2012 10:59 GMT</t>
  </si>
  <si>
    <t>8.7.12</t>
  </si>
  <si>
    <t>9.7.12</t>
  </si>
  <si>
    <t>07/09/2012 09:59 GMT</t>
  </si>
  <si>
    <t>07/10/2012 10:59 GMT</t>
  </si>
  <si>
    <t>10.7.12</t>
  </si>
  <si>
    <t>executing lhs@mpl train/test samples at xlarge; resizing ebs</t>
  </si>
  <si>
    <t>07/11/2012 10:59 GMT</t>
  </si>
  <si>
    <t>11.7.12</t>
  </si>
  <si>
    <t>executing lhs@mpl train/test samples at xlarge</t>
  </si>
  <si>
    <t>07/12/2012 09:59 GMT</t>
  </si>
  <si>
    <t>12.7.12</t>
  </si>
  <si>
    <t>executing lhs@mpl train/test samples at xlarge; mpl @ hm-xl, hp-xl</t>
  </si>
  <si>
    <t>m2.xlarge(h)</t>
  </si>
  <si>
    <t>m2.xlarge($)</t>
  </si>
  <si>
    <t>c1.medium(h)</t>
  </si>
  <si>
    <t>c1.medium($)</t>
  </si>
  <si>
    <t>07/13/2012 09:59 GMT</t>
  </si>
  <si>
    <t>13.7.12</t>
  </si>
  <si>
    <t>mpl @ hm-xl, hp-xl</t>
  </si>
  <si>
    <t>07/14/2012 12:59 GMT</t>
  </si>
  <si>
    <t>14.7.12</t>
  </si>
  <si>
    <t>07/15/2012 10:59 GMT</t>
  </si>
  <si>
    <t>15.7.12</t>
  </si>
  <si>
    <t>07/16/2012 10:59 GMT</t>
  </si>
  <si>
    <t>16.7.12</t>
  </si>
  <si>
    <t>07/17/2012 10:59 GMT</t>
  </si>
  <si>
    <t>17.7.12</t>
  </si>
  <si>
    <t>07/18/2012 09:59 GMT</t>
  </si>
  <si>
    <t>18.7.12</t>
  </si>
  <si>
    <t>07/19/2012 09:59 GMT</t>
  </si>
  <si>
    <t>19.7.12</t>
  </si>
</sst>
</file>

<file path=xl/styles.xml><?xml version="1.0" encoding="utf-8"?>
<styleSheet xmlns="http://schemas.openxmlformats.org/spreadsheetml/2006/main">
  <numFmts count="2">
    <numFmt numFmtId="164" formatCode="d\.m\.yy;@"/>
    <numFmt numFmtId="165" formatCode="#,##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4" fontId="0" fillId="5" borderId="1" xfId="0" applyNumberFormat="1" applyFill="1" applyBorder="1"/>
    <xf numFmtId="165" fontId="0" fillId="5" borderId="1" xfId="0" applyNumberFormat="1" applyFill="1" applyBorder="1"/>
    <xf numFmtId="165" fontId="0" fillId="6" borderId="1" xfId="0" applyNumberFormat="1" applyFill="1" applyBorder="1"/>
    <xf numFmtId="4" fontId="0" fillId="6" borderId="1" xfId="0" applyNumberFormat="1" applyFill="1" applyBorder="1"/>
    <xf numFmtId="10" fontId="0" fillId="3" borderId="1" xfId="0" applyNumberFormat="1" applyFill="1" applyBorder="1"/>
    <xf numFmtId="3" fontId="0" fillId="0" borderId="0" xfId="0" applyNumberFormat="1"/>
    <xf numFmtId="0" fontId="1" fillId="0" borderId="0" xfId="0" applyFont="1"/>
    <xf numFmtId="164" fontId="1" fillId="0" borderId="1" xfId="0" applyNumberFormat="1" applyFont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165" fontId="1" fillId="3" borderId="1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165" fontId="1" fillId="5" borderId="1" xfId="0" applyNumberFormat="1" applyFont="1" applyFill="1" applyBorder="1"/>
    <xf numFmtId="4" fontId="1" fillId="5" borderId="1" xfId="0" applyNumberFormat="1" applyFont="1" applyFill="1" applyBorder="1"/>
    <xf numFmtId="165" fontId="1" fillId="4" borderId="1" xfId="0" applyNumberFormat="1" applyFont="1" applyFill="1" applyBorder="1"/>
    <xf numFmtId="4" fontId="1" fillId="4" borderId="1" xfId="0" applyNumberFormat="1" applyFont="1" applyFill="1" applyBorder="1"/>
    <xf numFmtId="14" fontId="0" fillId="0" borderId="0" xfId="0" applyNumberFormat="1"/>
    <xf numFmtId="0" fontId="2" fillId="0" borderId="0" xfId="0" applyFont="1"/>
    <xf numFmtId="4" fontId="0" fillId="7" borderId="1" xfId="0" applyNumberFormat="1" applyFill="1" applyBorder="1"/>
  </cellXfs>
  <cellStyles count="1">
    <cellStyle name="Normal" xfId="0" builtinId="0"/>
  </cellStyles>
  <dxfs count="7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4"/>
  <sheetViews>
    <sheetView tabSelected="1" topLeftCell="G1" zoomScaleNormal="100" workbookViewId="0">
      <pane ySplit="1" topLeftCell="A78" activePane="bottomLeft" state="frozen"/>
      <selection pane="bottomLeft" activeCell="O109" sqref="O109"/>
    </sheetView>
  </sheetViews>
  <sheetFormatPr defaultRowHeight="15"/>
  <cols>
    <col min="2" max="2" width="9.140625" style="1"/>
    <col min="3" max="3" width="9.140625" style="7"/>
    <col min="4" max="4" width="9.140625" style="2"/>
    <col min="5" max="5" width="9.140625" style="7"/>
    <col min="6" max="6" width="9.140625" style="2"/>
    <col min="7" max="7" width="9.140625" style="7"/>
    <col min="8" max="12" width="9.140625" style="2"/>
    <col min="13" max="13" width="9.140625" style="7"/>
    <col min="14" max="14" width="9.140625" style="2"/>
    <col min="15" max="15" width="9.140625" style="6"/>
    <col min="16" max="16" width="9.140625" style="3"/>
    <col min="17" max="17" width="13.85546875" style="8" bestFit="1" customWidth="1"/>
    <col min="18" max="18" width="12.7109375" style="3" bestFit="1" customWidth="1"/>
    <col min="19" max="19" width="9.140625" style="6"/>
    <col min="20" max="20" width="9.140625" style="3"/>
    <col min="21" max="21" width="9.140625" style="10"/>
    <col min="22" max="22" width="9.140625" style="9"/>
    <col min="23" max="23" width="12.7109375" style="5" customWidth="1"/>
    <col min="24" max="24" width="9.140625" style="4"/>
    <col min="25" max="25" width="15.85546875" style="5" customWidth="1"/>
    <col min="26" max="26" width="14.85546875" style="4" customWidth="1"/>
    <col min="27" max="27" width="17.140625" style="5" customWidth="1"/>
    <col min="28" max="28" width="15" style="4" customWidth="1"/>
    <col min="29" max="29" width="9.140625" style="5"/>
    <col min="30" max="30" width="9.140625" style="4"/>
  </cols>
  <sheetData>
    <row r="1" spans="1:31">
      <c r="A1" s="15"/>
      <c r="B1" s="16"/>
      <c r="C1" s="17" t="s">
        <v>1</v>
      </c>
      <c r="D1" s="18"/>
      <c r="E1" s="17"/>
      <c r="F1" s="18"/>
      <c r="G1" s="17"/>
      <c r="H1" s="18"/>
      <c r="I1" s="18"/>
      <c r="J1" s="18"/>
      <c r="K1" s="18"/>
      <c r="L1" s="18"/>
      <c r="M1" s="17"/>
      <c r="N1" s="18"/>
      <c r="O1" s="19" t="s">
        <v>6</v>
      </c>
      <c r="P1" s="20"/>
      <c r="Q1" s="21"/>
      <c r="R1" s="20"/>
      <c r="S1" s="19"/>
      <c r="T1" s="20"/>
      <c r="U1" s="22" t="s">
        <v>34</v>
      </c>
      <c r="V1" s="23"/>
      <c r="W1" s="24" t="s">
        <v>9</v>
      </c>
      <c r="X1" s="25"/>
      <c r="Y1" s="24"/>
      <c r="Z1" s="25"/>
      <c r="AA1" s="24"/>
      <c r="AB1" s="25"/>
      <c r="AC1" s="24"/>
      <c r="AD1" s="25"/>
      <c r="AE1" s="15"/>
    </row>
    <row r="2" spans="1:31">
      <c r="A2" s="15" t="s">
        <v>65</v>
      </c>
      <c r="B2" s="16" t="s">
        <v>0</v>
      </c>
      <c r="C2" s="17" t="s">
        <v>15</v>
      </c>
      <c r="D2" s="18" t="s">
        <v>2</v>
      </c>
      <c r="E2" s="17" t="s">
        <v>16</v>
      </c>
      <c r="F2" s="18" t="s">
        <v>3</v>
      </c>
      <c r="G2" s="17" t="s">
        <v>17</v>
      </c>
      <c r="H2" s="18" t="s">
        <v>4</v>
      </c>
      <c r="I2" s="18" t="s">
        <v>258</v>
      </c>
      <c r="J2" s="18" t="s">
        <v>259</v>
      </c>
      <c r="K2" s="18" t="s">
        <v>260</v>
      </c>
      <c r="L2" s="18" t="s">
        <v>261</v>
      </c>
      <c r="M2" s="17" t="s">
        <v>18</v>
      </c>
      <c r="N2" s="18" t="s">
        <v>5</v>
      </c>
      <c r="O2" s="19" t="s">
        <v>19</v>
      </c>
      <c r="P2" s="20" t="s">
        <v>7</v>
      </c>
      <c r="Q2" s="21" t="s">
        <v>8</v>
      </c>
      <c r="R2" s="20" t="s">
        <v>20</v>
      </c>
      <c r="S2" s="19" t="s">
        <v>21</v>
      </c>
      <c r="T2" s="20" t="s">
        <v>80</v>
      </c>
      <c r="U2" s="22" t="s">
        <v>35</v>
      </c>
      <c r="V2" s="23" t="s">
        <v>36</v>
      </c>
      <c r="W2" s="24" t="s">
        <v>22</v>
      </c>
      <c r="X2" s="25" t="s">
        <v>10</v>
      </c>
      <c r="Y2" s="24" t="s">
        <v>23</v>
      </c>
      <c r="Z2" s="25" t="s">
        <v>11</v>
      </c>
      <c r="AA2" s="24" t="s">
        <v>24</v>
      </c>
      <c r="AB2" s="25" t="s">
        <v>12</v>
      </c>
      <c r="AC2" s="24" t="s">
        <v>25</v>
      </c>
      <c r="AD2" s="25" t="s">
        <v>13</v>
      </c>
      <c r="AE2" s="15" t="s">
        <v>14</v>
      </c>
    </row>
    <row r="3" spans="1:31">
      <c r="A3" t="s">
        <v>61</v>
      </c>
      <c r="B3" s="1" t="s">
        <v>26</v>
      </c>
      <c r="C3" s="7">
        <v>1699</v>
      </c>
      <c r="D3" s="2">
        <v>135.91999999999999</v>
      </c>
      <c r="E3" s="7">
        <v>199</v>
      </c>
      <c r="F3" s="2">
        <v>63.68</v>
      </c>
      <c r="G3" s="7">
        <v>185</v>
      </c>
      <c r="H3" s="2">
        <v>118.4</v>
      </c>
      <c r="M3" s="7">
        <v>708</v>
      </c>
      <c r="N3" s="2">
        <v>162.84</v>
      </c>
      <c r="O3" s="6">
        <v>218.99</v>
      </c>
      <c r="P3" s="3">
        <v>21.9</v>
      </c>
      <c r="Q3" s="8">
        <v>87482867</v>
      </c>
      <c r="R3" s="3">
        <v>8.75</v>
      </c>
      <c r="S3" s="6">
        <v>35.902999999999999</v>
      </c>
      <c r="T3" s="3">
        <v>4</v>
      </c>
      <c r="U3" s="10">
        <v>3.0569999999999999</v>
      </c>
      <c r="V3" s="9">
        <v>0.38</v>
      </c>
      <c r="W3" s="5">
        <v>5.476</v>
      </c>
      <c r="X3" s="4">
        <v>0</v>
      </c>
      <c r="Y3" s="5">
        <v>1</v>
      </c>
      <c r="Z3" s="4">
        <v>0</v>
      </c>
      <c r="AA3" s="5">
        <v>47.088000000000001</v>
      </c>
      <c r="AB3" s="4">
        <v>6</v>
      </c>
      <c r="AC3" s="5">
        <v>2.1419999999999999</v>
      </c>
      <c r="AD3" s="4">
        <v>0.02</v>
      </c>
    </row>
    <row r="4" spans="1:31">
      <c r="A4" t="s">
        <v>60</v>
      </c>
      <c r="B4" s="1" t="s">
        <v>27</v>
      </c>
      <c r="C4" s="7">
        <v>1832</v>
      </c>
      <c r="D4" s="2">
        <v>146.56</v>
      </c>
      <c r="E4" s="7">
        <v>212</v>
      </c>
      <c r="F4" s="2">
        <v>67.84</v>
      </c>
      <c r="G4" s="7">
        <v>198</v>
      </c>
      <c r="H4" s="2">
        <v>126.72</v>
      </c>
      <c r="M4" s="7">
        <v>744</v>
      </c>
      <c r="N4" s="2">
        <v>171.12</v>
      </c>
      <c r="O4" s="6">
        <v>234.29</v>
      </c>
      <c r="P4" s="3">
        <v>23.4</v>
      </c>
      <c r="Q4" s="8">
        <v>92995196</v>
      </c>
      <c r="R4" s="3">
        <v>9.3000000000000007</v>
      </c>
      <c r="S4" s="6">
        <v>39.03</v>
      </c>
      <c r="T4" s="3">
        <v>4.88</v>
      </c>
      <c r="U4" s="10">
        <v>3.266</v>
      </c>
      <c r="V4" s="9">
        <v>0.41</v>
      </c>
      <c r="W4" s="5">
        <v>5.5540000000000003</v>
      </c>
      <c r="X4" s="4">
        <v>0</v>
      </c>
      <c r="Y4" s="5">
        <v>1</v>
      </c>
      <c r="Z4" s="4">
        <v>0</v>
      </c>
      <c r="AA4" s="5">
        <v>47.094999999999999</v>
      </c>
      <c r="AB4" s="4">
        <v>5.65</v>
      </c>
      <c r="AC4" s="5">
        <v>2.1419999999999999</v>
      </c>
      <c r="AD4" s="4">
        <v>0.02</v>
      </c>
    </row>
    <row r="5" spans="1:31">
      <c r="A5" t="s">
        <v>59</v>
      </c>
      <c r="B5" s="1" t="s">
        <v>28</v>
      </c>
      <c r="C5" s="7">
        <v>1970</v>
      </c>
      <c r="D5" s="2">
        <v>157.6</v>
      </c>
      <c r="E5" s="7">
        <v>235</v>
      </c>
      <c r="F5" s="2">
        <v>75.2</v>
      </c>
      <c r="G5" s="7">
        <v>221</v>
      </c>
      <c r="H5" s="2">
        <v>141.44</v>
      </c>
      <c r="M5" s="7">
        <v>813</v>
      </c>
      <c r="N5" s="2">
        <v>186.99</v>
      </c>
      <c r="O5" s="6">
        <v>252.05699999999999</v>
      </c>
      <c r="P5" s="3">
        <v>25.2</v>
      </c>
      <c r="Q5" s="8">
        <v>106418798</v>
      </c>
      <c r="R5" s="3">
        <v>10</v>
      </c>
      <c r="S5" s="6">
        <v>42.156999999999996</v>
      </c>
      <c r="T5" s="3">
        <v>5.27</v>
      </c>
      <c r="U5" s="10">
        <v>3.4750000000000001</v>
      </c>
      <c r="V5" s="9">
        <v>0.43</v>
      </c>
      <c r="W5" s="5">
        <v>5.5590000000000002</v>
      </c>
      <c r="X5" s="4">
        <v>0</v>
      </c>
      <c r="Y5" s="5">
        <v>1</v>
      </c>
      <c r="Z5" s="4">
        <v>0</v>
      </c>
      <c r="AA5" s="5">
        <v>47.107999999999997</v>
      </c>
      <c r="AB5" s="4">
        <v>5.65</v>
      </c>
      <c r="AC5" s="5">
        <v>2.1419999999999999</v>
      </c>
      <c r="AD5" s="4">
        <v>0.02</v>
      </c>
    </row>
    <row r="6" spans="1:31">
      <c r="A6" t="s">
        <v>58</v>
      </c>
      <c r="B6" s="1" t="s">
        <v>29</v>
      </c>
      <c r="C6" s="7">
        <v>2029</v>
      </c>
      <c r="D6" s="2">
        <v>162.32</v>
      </c>
      <c r="E6" s="7">
        <v>249</v>
      </c>
      <c r="F6" s="2">
        <v>79.680000000000007</v>
      </c>
      <c r="G6" s="7">
        <v>235</v>
      </c>
      <c r="H6" s="2">
        <v>150.4</v>
      </c>
      <c r="M6" s="7">
        <v>855</v>
      </c>
      <c r="N6" s="2">
        <v>196.65</v>
      </c>
      <c r="O6" s="6">
        <v>267.98500000000001</v>
      </c>
      <c r="P6" s="3">
        <v>26.8</v>
      </c>
      <c r="Q6" s="8">
        <v>106926815</v>
      </c>
      <c r="R6" s="3">
        <v>10.69</v>
      </c>
      <c r="S6" s="6">
        <v>45.283999999999999</v>
      </c>
      <c r="T6" s="3">
        <v>5.66</v>
      </c>
      <c r="U6" s="10">
        <v>3.6840000000000002</v>
      </c>
      <c r="V6" s="9">
        <v>0.46</v>
      </c>
      <c r="W6" s="5">
        <v>5.61</v>
      </c>
      <c r="X6" s="4">
        <v>0</v>
      </c>
      <c r="Y6" s="5">
        <v>1</v>
      </c>
      <c r="Z6" s="4">
        <v>0</v>
      </c>
      <c r="AA6" s="5">
        <v>52.999000000000002</v>
      </c>
      <c r="AB6" s="4">
        <v>6.36</v>
      </c>
      <c r="AC6" s="5">
        <v>4.8689999999999998</v>
      </c>
      <c r="AD6" s="4">
        <v>0.05</v>
      </c>
    </row>
    <row r="7" spans="1:31">
      <c r="A7" t="s">
        <v>57</v>
      </c>
      <c r="B7" s="1" t="s">
        <v>30</v>
      </c>
      <c r="C7" s="7">
        <v>2029</v>
      </c>
      <c r="D7" s="2">
        <v>162.32</v>
      </c>
      <c r="E7" s="7">
        <v>249</v>
      </c>
      <c r="F7" s="2">
        <v>79.680000000000007</v>
      </c>
      <c r="G7" s="7">
        <v>235</v>
      </c>
      <c r="H7" s="2">
        <v>150.4</v>
      </c>
      <c r="M7" s="7">
        <v>855</v>
      </c>
      <c r="N7" s="2">
        <v>196.65</v>
      </c>
      <c r="O7" s="6">
        <v>278.94200000000001</v>
      </c>
      <c r="P7" s="3">
        <v>27.89</v>
      </c>
      <c r="Q7" s="8">
        <v>106926815</v>
      </c>
      <c r="R7" s="3">
        <v>10.69</v>
      </c>
      <c r="S7" s="6">
        <v>48.411000000000001</v>
      </c>
      <c r="T7" s="3">
        <v>6.05</v>
      </c>
      <c r="U7" s="10">
        <v>3.8820000000000001</v>
      </c>
      <c r="V7" s="9">
        <v>0.49</v>
      </c>
      <c r="W7" s="5">
        <v>5.61</v>
      </c>
      <c r="X7" s="4">
        <v>0</v>
      </c>
      <c r="Y7" s="5">
        <v>1</v>
      </c>
      <c r="Z7" s="4">
        <v>0</v>
      </c>
      <c r="AA7" s="5">
        <v>52.999000000000002</v>
      </c>
      <c r="AB7" s="4">
        <v>6.36</v>
      </c>
      <c r="AC7" s="5">
        <v>4.8689999999999998</v>
      </c>
      <c r="AD7" s="4">
        <v>0.05</v>
      </c>
    </row>
    <row r="8" spans="1:31">
      <c r="A8" t="s">
        <v>56</v>
      </c>
      <c r="B8" s="1" t="s">
        <v>31</v>
      </c>
      <c r="C8" s="7">
        <v>2030</v>
      </c>
      <c r="D8" s="2">
        <v>162.4</v>
      </c>
      <c r="E8" s="7">
        <v>250</v>
      </c>
      <c r="F8" s="2">
        <v>80</v>
      </c>
      <c r="G8" s="7">
        <v>235</v>
      </c>
      <c r="H8" s="2">
        <v>150.4</v>
      </c>
      <c r="M8" s="7">
        <v>858</v>
      </c>
      <c r="N8" s="2">
        <v>197.34</v>
      </c>
      <c r="O8" s="6">
        <v>287.221</v>
      </c>
      <c r="P8" s="3">
        <v>28.72</v>
      </c>
      <c r="Q8" s="8">
        <v>109434721</v>
      </c>
      <c r="R8" s="3">
        <v>10.94</v>
      </c>
      <c r="S8" s="6">
        <v>51.537999999999997</v>
      </c>
      <c r="T8" s="3">
        <v>6.44</v>
      </c>
      <c r="U8" s="10">
        <v>4.08</v>
      </c>
      <c r="V8" s="9">
        <v>0.51</v>
      </c>
      <c r="W8" s="5">
        <v>5.6619999999999999</v>
      </c>
      <c r="X8" s="4">
        <v>0</v>
      </c>
      <c r="Y8" s="5">
        <v>1</v>
      </c>
      <c r="Z8" s="4">
        <v>0</v>
      </c>
      <c r="AA8" s="5">
        <v>53.003999999999998</v>
      </c>
      <c r="AB8" s="4">
        <v>6.36</v>
      </c>
      <c r="AC8" s="5">
        <v>4.8689999999999998</v>
      </c>
      <c r="AD8" s="4">
        <v>0.05</v>
      </c>
      <c r="AE8" t="s">
        <v>33</v>
      </c>
    </row>
    <row r="9" spans="1:31">
      <c r="A9" t="s">
        <v>55</v>
      </c>
      <c r="B9" s="1" t="s">
        <v>32</v>
      </c>
      <c r="C9" s="7">
        <v>2031</v>
      </c>
      <c r="D9" s="2">
        <v>162.47999999999999</v>
      </c>
      <c r="E9" s="7">
        <v>250</v>
      </c>
      <c r="F9" s="2">
        <v>80</v>
      </c>
      <c r="G9" s="7">
        <v>235</v>
      </c>
      <c r="H9" s="2">
        <v>150.4</v>
      </c>
      <c r="M9" s="7">
        <v>859</v>
      </c>
      <c r="N9" s="2">
        <v>197.57</v>
      </c>
      <c r="O9" s="6">
        <v>300.15300000000002</v>
      </c>
      <c r="P9" s="3">
        <v>30.02</v>
      </c>
      <c r="Q9" s="8">
        <v>112390489</v>
      </c>
      <c r="R9" s="3">
        <v>11.24</v>
      </c>
      <c r="S9" s="6">
        <v>54.432000000000002</v>
      </c>
      <c r="T9" s="3">
        <v>6.8</v>
      </c>
      <c r="U9" s="10">
        <v>4.2779999999999996</v>
      </c>
      <c r="V9" s="9">
        <v>0.53</v>
      </c>
      <c r="W9" s="5">
        <v>5.6870000000000003</v>
      </c>
      <c r="X9" s="4">
        <v>0</v>
      </c>
      <c r="Y9" s="5">
        <v>1</v>
      </c>
      <c r="Z9" s="4">
        <v>0</v>
      </c>
      <c r="AA9" s="5">
        <v>53.008000000000003</v>
      </c>
      <c r="AB9" s="4">
        <v>6.36</v>
      </c>
      <c r="AC9" s="5">
        <v>4.8689999999999998</v>
      </c>
      <c r="AD9" s="4">
        <v>0.05</v>
      </c>
      <c r="AE9" t="s">
        <v>111</v>
      </c>
    </row>
    <row r="10" spans="1:31">
      <c r="A10" t="s">
        <v>54</v>
      </c>
      <c r="B10" s="1" t="s">
        <v>38</v>
      </c>
      <c r="C10" s="7">
        <v>2031</v>
      </c>
      <c r="D10" s="2">
        <v>162.47999999999999</v>
      </c>
      <c r="E10" s="7">
        <v>250</v>
      </c>
      <c r="F10" s="2">
        <v>80</v>
      </c>
      <c r="G10" s="7">
        <v>235</v>
      </c>
      <c r="H10" s="2">
        <v>150.4</v>
      </c>
      <c r="M10" s="7">
        <v>859</v>
      </c>
      <c r="N10" s="2">
        <v>197.57</v>
      </c>
      <c r="O10" s="6">
        <v>313.49200000000002</v>
      </c>
      <c r="P10" s="3">
        <v>31.35</v>
      </c>
      <c r="Q10" s="8">
        <v>112390489</v>
      </c>
      <c r="R10" s="3">
        <v>11.24</v>
      </c>
      <c r="S10" s="6">
        <v>55.698999999999998</v>
      </c>
      <c r="T10" s="3">
        <v>6.96</v>
      </c>
      <c r="U10" s="10">
        <v>4.4749999999999996</v>
      </c>
      <c r="V10" s="9">
        <v>0.56000000000000005</v>
      </c>
      <c r="W10" s="5">
        <v>5.6870000000000003</v>
      </c>
      <c r="X10" s="4">
        <v>0</v>
      </c>
      <c r="Y10" s="5">
        <v>1</v>
      </c>
      <c r="Z10" s="4">
        <v>0</v>
      </c>
      <c r="AA10" s="5">
        <v>53.008000000000003</v>
      </c>
      <c r="AB10" s="4">
        <v>6.36</v>
      </c>
      <c r="AC10" s="5">
        <v>4.8689999999999998</v>
      </c>
      <c r="AD10" s="4">
        <v>0.05</v>
      </c>
      <c r="AE10" t="s">
        <v>39</v>
      </c>
    </row>
    <row r="11" spans="1:31">
      <c r="A11" t="s">
        <v>53</v>
      </c>
      <c r="B11" s="1" t="s">
        <v>41</v>
      </c>
      <c r="C11" s="7">
        <v>2031</v>
      </c>
      <c r="D11" s="2">
        <v>162.47999999999999</v>
      </c>
      <c r="E11" s="7">
        <v>250</v>
      </c>
      <c r="F11" s="2">
        <v>80</v>
      </c>
      <c r="G11" s="7">
        <v>235</v>
      </c>
      <c r="H11" s="2">
        <v>150.4</v>
      </c>
      <c r="M11" s="7">
        <v>860</v>
      </c>
      <c r="N11" s="2">
        <v>197.8</v>
      </c>
      <c r="O11" s="6">
        <v>321.63200000000001</v>
      </c>
      <c r="P11" s="3">
        <v>32.159999999999997</v>
      </c>
      <c r="Q11" s="8">
        <v>112422820</v>
      </c>
      <c r="R11" s="3">
        <v>11.24</v>
      </c>
      <c r="S11" s="6">
        <v>56.966000000000001</v>
      </c>
      <c r="T11" s="3">
        <v>7.12</v>
      </c>
      <c r="U11" s="10">
        <v>4.673</v>
      </c>
      <c r="V11" s="9">
        <v>0.57999999999999996</v>
      </c>
      <c r="W11" s="5">
        <v>5.6879999999999997</v>
      </c>
      <c r="X11" s="4">
        <v>0</v>
      </c>
      <c r="Y11" s="5">
        <v>1</v>
      </c>
      <c r="Z11" s="4">
        <v>0</v>
      </c>
      <c r="AA11" s="5">
        <v>53.009</v>
      </c>
      <c r="AB11" s="4">
        <v>6.36</v>
      </c>
      <c r="AC11" s="5">
        <v>4.8689999999999998</v>
      </c>
      <c r="AD11" s="4">
        <v>0.05</v>
      </c>
      <c r="AE11" t="s">
        <v>42</v>
      </c>
    </row>
    <row r="12" spans="1:31">
      <c r="B12" s="1" t="s">
        <v>44</v>
      </c>
      <c r="C12" s="7">
        <v>2031</v>
      </c>
      <c r="D12" s="2">
        <v>162.47999999999999</v>
      </c>
      <c r="E12" s="7">
        <v>250</v>
      </c>
      <c r="F12" s="2">
        <v>80</v>
      </c>
      <c r="G12" s="7">
        <v>235</v>
      </c>
      <c r="H12" s="2">
        <v>150.4</v>
      </c>
      <c r="M12" s="7">
        <v>860</v>
      </c>
      <c r="N12" s="2">
        <v>197.8</v>
      </c>
      <c r="O12" s="6">
        <v>327.82499999999999</v>
      </c>
      <c r="P12" s="3">
        <v>32.78</v>
      </c>
      <c r="Q12" s="8">
        <v>112422820</v>
      </c>
      <c r="R12" s="3">
        <v>11.24</v>
      </c>
      <c r="S12" s="6">
        <v>58.232999999999997</v>
      </c>
      <c r="T12" s="3">
        <v>7.28</v>
      </c>
      <c r="U12" s="10">
        <v>4.673</v>
      </c>
      <c r="V12" s="9">
        <v>0.57999999999999996</v>
      </c>
      <c r="W12" s="5">
        <v>5.6879999999999997</v>
      </c>
      <c r="X12" s="4">
        <v>0</v>
      </c>
      <c r="Y12" s="5">
        <v>1</v>
      </c>
      <c r="Z12" s="4">
        <v>0</v>
      </c>
      <c r="AA12" s="5">
        <v>53.009</v>
      </c>
      <c r="AB12" s="4">
        <v>6.36</v>
      </c>
      <c r="AC12" s="5">
        <v>4.8689999999999998</v>
      </c>
      <c r="AD12" s="4">
        <v>0.05</v>
      </c>
      <c r="AE12" t="s">
        <v>43</v>
      </c>
    </row>
    <row r="13" spans="1:31">
      <c r="A13" t="s">
        <v>52</v>
      </c>
      <c r="B13" s="1" t="s">
        <v>45</v>
      </c>
      <c r="C13" s="7">
        <v>2031</v>
      </c>
      <c r="D13" s="2">
        <v>162.47999999999999</v>
      </c>
      <c r="E13" s="7">
        <v>250</v>
      </c>
      <c r="F13" s="2">
        <v>80</v>
      </c>
      <c r="G13" s="7">
        <v>235</v>
      </c>
      <c r="H13" s="2">
        <v>150.4</v>
      </c>
      <c r="M13" s="7">
        <v>860</v>
      </c>
      <c r="N13" s="2">
        <v>197.8</v>
      </c>
      <c r="O13" s="6">
        <v>327.82499999999999</v>
      </c>
      <c r="P13" s="3">
        <v>32.78</v>
      </c>
      <c r="Q13" s="8">
        <v>112422820</v>
      </c>
      <c r="R13" s="3">
        <v>11.24</v>
      </c>
      <c r="S13" s="6">
        <v>59.17</v>
      </c>
      <c r="T13" s="3">
        <v>7.4</v>
      </c>
      <c r="U13" s="10">
        <v>4.673</v>
      </c>
      <c r="V13" s="9">
        <v>0.57999999999999996</v>
      </c>
      <c r="W13" s="5">
        <v>5.6879999999999997</v>
      </c>
      <c r="X13" s="4">
        <v>0</v>
      </c>
      <c r="Y13" s="5">
        <v>1</v>
      </c>
      <c r="Z13" s="4">
        <v>0</v>
      </c>
      <c r="AA13" s="5">
        <v>53.009</v>
      </c>
      <c r="AB13" s="4">
        <v>6.36</v>
      </c>
      <c r="AC13" s="5">
        <v>4.8689999999999998</v>
      </c>
      <c r="AD13" s="4">
        <v>0.05</v>
      </c>
      <c r="AE13" t="s">
        <v>39</v>
      </c>
    </row>
    <row r="14" spans="1:31">
      <c r="A14" t="s">
        <v>51</v>
      </c>
      <c r="B14" s="1" t="s">
        <v>46</v>
      </c>
      <c r="C14" s="7">
        <v>2031</v>
      </c>
      <c r="D14" s="2">
        <v>162.47999999999999</v>
      </c>
      <c r="E14" s="7">
        <v>250</v>
      </c>
      <c r="F14" s="2">
        <v>80</v>
      </c>
      <c r="G14" s="7">
        <v>235</v>
      </c>
      <c r="H14" s="2">
        <v>150.4</v>
      </c>
      <c r="M14" s="7">
        <v>860</v>
      </c>
      <c r="N14" s="2">
        <v>197.8</v>
      </c>
      <c r="O14" s="6">
        <v>327.82499999999999</v>
      </c>
      <c r="P14" s="3">
        <v>32.78</v>
      </c>
      <c r="Q14" s="8">
        <v>112422820</v>
      </c>
      <c r="R14" s="3">
        <v>11.24</v>
      </c>
      <c r="S14" s="6">
        <v>59.558</v>
      </c>
      <c r="T14" s="3">
        <v>7.44</v>
      </c>
      <c r="U14" s="10">
        <v>4.6740000000000004</v>
      </c>
      <c r="V14" s="9">
        <v>0.57999999999999996</v>
      </c>
      <c r="W14" s="5">
        <v>5.6879999999999997</v>
      </c>
      <c r="X14" s="4">
        <v>0</v>
      </c>
      <c r="Y14" s="5">
        <v>1</v>
      </c>
      <c r="Z14" s="4">
        <v>0</v>
      </c>
      <c r="AA14" s="5">
        <v>53.009</v>
      </c>
      <c r="AB14" s="4">
        <v>6.36</v>
      </c>
      <c r="AC14" s="5">
        <v>4.8689999999999998</v>
      </c>
      <c r="AD14" s="4">
        <v>0.05</v>
      </c>
      <c r="AE14" t="s">
        <v>39</v>
      </c>
    </row>
    <row r="15" spans="1:31">
      <c r="B15" s="1" t="s">
        <v>48</v>
      </c>
      <c r="C15" s="7">
        <v>2031</v>
      </c>
      <c r="D15" s="2">
        <v>162.47999999999999</v>
      </c>
      <c r="E15" s="7">
        <v>251</v>
      </c>
      <c r="F15" s="2">
        <v>80.319999999999993</v>
      </c>
      <c r="G15" s="7">
        <v>235</v>
      </c>
      <c r="H15" s="2">
        <v>150.4</v>
      </c>
      <c r="M15" s="7">
        <v>861</v>
      </c>
      <c r="N15" s="2">
        <v>198.03</v>
      </c>
      <c r="O15" s="6">
        <v>327.89400000000001</v>
      </c>
      <c r="P15" s="3">
        <v>32.79</v>
      </c>
      <c r="Q15" s="8">
        <v>112502977</v>
      </c>
      <c r="R15" s="3">
        <v>11.25</v>
      </c>
      <c r="S15" s="6">
        <v>59.945999999999998</v>
      </c>
      <c r="T15" s="3">
        <v>7.49</v>
      </c>
      <c r="U15" s="10">
        <v>4.6740000000000004</v>
      </c>
      <c r="V15" s="9">
        <v>0.57999999999999996</v>
      </c>
      <c r="W15" s="5">
        <v>5.7130000000000001</v>
      </c>
      <c r="X15" s="4">
        <v>0</v>
      </c>
      <c r="Y15" s="5">
        <v>1</v>
      </c>
      <c r="Z15" s="4">
        <v>0</v>
      </c>
      <c r="AA15" s="5">
        <v>53.009</v>
      </c>
      <c r="AB15" s="4">
        <v>6.36</v>
      </c>
      <c r="AC15" s="5">
        <v>4.8689999999999998</v>
      </c>
      <c r="AD15" s="4">
        <v>0.05</v>
      </c>
      <c r="AE15" t="s">
        <v>47</v>
      </c>
    </row>
    <row r="16" spans="1:31">
      <c r="A16" t="s">
        <v>50</v>
      </c>
      <c r="B16" s="1" t="s">
        <v>49</v>
      </c>
      <c r="C16" s="7">
        <v>2031</v>
      </c>
      <c r="D16" s="2">
        <v>162.47999999999999</v>
      </c>
      <c r="E16" s="7">
        <v>251</v>
      </c>
      <c r="F16" s="2">
        <v>80.319999999999993</v>
      </c>
      <c r="G16" s="7">
        <v>235</v>
      </c>
      <c r="H16" s="2">
        <v>150.4</v>
      </c>
      <c r="M16" s="7">
        <v>861</v>
      </c>
      <c r="N16" s="2">
        <v>198.03</v>
      </c>
      <c r="O16" s="6">
        <v>327.89400000000001</v>
      </c>
      <c r="P16" s="3">
        <v>32.79</v>
      </c>
      <c r="Q16" s="8">
        <v>112502977</v>
      </c>
      <c r="R16" s="3">
        <v>11.25</v>
      </c>
      <c r="S16" s="6">
        <v>60.334000000000003</v>
      </c>
      <c r="T16" s="3">
        <v>7.54</v>
      </c>
      <c r="U16" s="10">
        <v>4.6740000000000004</v>
      </c>
      <c r="V16" s="9">
        <v>0.57999999999999996</v>
      </c>
      <c r="W16" s="5">
        <v>5.7130000000000001</v>
      </c>
      <c r="X16" s="4">
        <v>0</v>
      </c>
      <c r="Y16" s="5">
        <v>1</v>
      </c>
      <c r="Z16" s="4">
        <v>0</v>
      </c>
      <c r="AA16" s="5">
        <v>53.012999999999998</v>
      </c>
      <c r="AB16" s="4">
        <v>6.36</v>
      </c>
      <c r="AC16" s="5">
        <v>4.8689999999999998</v>
      </c>
      <c r="AD16" s="4">
        <v>0.05</v>
      </c>
      <c r="AE16" t="s">
        <v>39</v>
      </c>
    </row>
    <row r="17" spans="1:31">
      <c r="A17" t="s">
        <v>62</v>
      </c>
      <c r="B17" s="1" t="s">
        <v>63</v>
      </c>
      <c r="C17" s="7">
        <v>2032</v>
      </c>
      <c r="D17" s="2">
        <v>162.56</v>
      </c>
      <c r="E17" s="7">
        <v>252</v>
      </c>
      <c r="F17" s="2">
        <v>80.64</v>
      </c>
      <c r="G17" s="7">
        <v>235</v>
      </c>
      <c r="H17" s="2">
        <v>150.4</v>
      </c>
      <c r="M17" s="7">
        <v>863</v>
      </c>
      <c r="N17" s="2">
        <v>198.49</v>
      </c>
      <c r="O17" s="6">
        <v>328.03300000000002</v>
      </c>
      <c r="P17" s="3">
        <v>32.799999999999997</v>
      </c>
      <c r="Q17" s="8">
        <v>115187940</v>
      </c>
      <c r="R17" s="3">
        <v>11.52</v>
      </c>
      <c r="S17" s="6">
        <v>60.722999999999999</v>
      </c>
      <c r="T17" s="3">
        <v>7.59</v>
      </c>
      <c r="U17" s="10">
        <v>4.6740000000000004</v>
      </c>
      <c r="V17" s="9">
        <v>0.57999999999999996</v>
      </c>
      <c r="W17" s="5">
        <v>5.7649999999999997</v>
      </c>
      <c r="X17" s="4">
        <v>0</v>
      </c>
      <c r="Y17" s="5">
        <v>1</v>
      </c>
      <c r="Z17" s="4">
        <v>0</v>
      </c>
      <c r="AA17" s="5">
        <v>53.012999999999998</v>
      </c>
      <c r="AB17" s="4">
        <v>6.36</v>
      </c>
      <c r="AC17" s="5">
        <v>4.8689999999999998</v>
      </c>
      <c r="AD17" s="4">
        <v>0.05</v>
      </c>
      <c r="AE17" t="s">
        <v>64</v>
      </c>
    </row>
    <row r="18" spans="1:31">
      <c r="A18" t="s">
        <v>68</v>
      </c>
      <c r="C18" s="7">
        <v>2032</v>
      </c>
      <c r="D18" s="2">
        <v>162.56</v>
      </c>
      <c r="E18" s="7">
        <v>252</v>
      </c>
      <c r="F18" s="2">
        <v>80.64</v>
      </c>
      <c r="G18" s="7">
        <v>235</v>
      </c>
      <c r="H18" s="2">
        <v>150.4</v>
      </c>
      <c r="M18" s="7">
        <v>863</v>
      </c>
      <c r="N18" s="2">
        <v>198.49</v>
      </c>
      <c r="O18" s="6">
        <v>328.03300000000002</v>
      </c>
      <c r="P18" s="3">
        <v>32.799999999999997</v>
      </c>
      <c r="Q18" s="8">
        <v>115187940</v>
      </c>
      <c r="R18" s="3">
        <v>11.52</v>
      </c>
      <c r="S18" s="6">
        <v>61.110999999999997</v>
      </c>
      <c r="T18" s="3">
        <v>7.64</v>
      </c>
      <c r="U18" s="10">
        <v>4.6740000000000004</v>
      </c>
      <c r="V18" s="9">
        <v>0.57999999999999996</v>
      </c>
      <c r="W18" s="5">
        <v>5.7649999999999997</v>
      </c>
      <c r="X18" s="4">
        <v>0</v>
      </c>
      <c r="Y18" s="5">
        <v>1</v>
      </c>
      <c r="Z18" s="4">
        <v>0</v>
      </c>
      <c r="AA18" s="5">
        <v>53.012999999999998</v>
      </c>
      <c r="AB18" s="4">
        <v>6.36</v>
      </c>
      <c r="AC18" s="5">
        <v>4.8689999999999998</v>
      </c>
      <c r="AD18" s="4">
        <v>0.05</v>
      </c>
      <c r="AE18" t="s">
        <v>39</v>
      </c>
    </row>
    <row r="19" spans="1:31">
      <c r="A19" t="s">
        <v>66</v>
      </c>
    </row>
    <row r="20" spans="1:31">
      <c r="A20" t="s">
        <v>67</v>
      </c>
      <c r="B20" s="1" t="s">
        <v>71</v>
      </c>
      <c r="C20" s="7">
        <v>0</v>
      </c>
      <c r="D20" s="2">
        <v>0</v>
      </c>
      <c r="E20" s="7">
        <v>0</v>
      </c>
      <c r="F20" s="2">
        <v>0</v>
      </c>
      <c r="G20" s="7">
        <v>0</v>
      </c>
      <c r="H20" s="2">
        <v>0</v>
      </c>
      <c r="M20" s="7">
        <v>0</v>
      </c>
      <c r="N20" s="2">
        <v>0</v>
      </c>
      <c r="O20" s="6">
        <v>0</v>
      </c>
      <c r="P20" s="3">
        <v>0</v>
      </c>
      <c r="Q20" s="8">
        <v>0</v>
      </c>
      <c r="R20" s="3">
        <v>0</v>
      </c>
      <c r="S20" s="6">
        <v>0</v>
      </c>
      <c r="T20" s="3">
        <v>0</v>
      </c>
      <c r="U20" s="10">
        <v>0</v>
      </c>
      <c r="V20" s="9">
        <v>0</v>
      </c>
      <c r="W20" s="5">
        <v>0</v>
      </c>
      <c r="X20" s="4">
        <v>0</v>
      </c>
      <c r="Y20" s="5">
        <v>0</v>
      </c>
      <c r="Z20" s="4">
        <v>0</v>
      </c>
      <c r="AA20" s="5">
        <v>0</v>
      </c>
      <c r="AB20" s="4">
        <v>0</v>
      </c>
      <c r="AC20" s="5">
        <v>0</v>
      </c>
      <c r="AD20" s="4">
        <v>0</v>
      </c>
      <c r="AE20" t="s">
        <v>39</v>
      </c>
    </row>
    <row r="21" spans="1:31">
      <c r="A21" t="s">
        <v>69</v>
      </c>
      <c r="B21" s="1" t="s">
        <v>72</v>
      </c>
      <c r="C21" s="7">
        <v>0</v>
      </c>
      <c r="D21" s="2">
        <v>0</v>
      </c>
      <c r="E21" s="7">
        <v>0</v>
      </c>
      <c r="F21" s="2">
        <v>0</v>
      </c>
      <c r="G21" s="7">
        <v>0</v>
      </c>
      <c r="H21" s="2">
        <v>0</v>
      </c>
      <c r="M21" s="7">
        <v>0</v>
      </c>
      <c r="N21" s="2">
        <v>0</v>
      </c>
      <c r="O21" s="6">
        <v>0</v>
      </c>
      <c r="P21" s="3">
        <v>0</v>
      </c>
      <c r="Q21" s="8">
        <v>0</v>
      </c>
      <c r="R21" s="3">
        <v>0</v>
      </c>
      <c r="S21" s="6">
        <v>0</v>
      </c>
      <c r="T21" s="3">
        <v>0</v>
      </c>
      <c r="U21" s="10">
        <v>1.74E-4</v>
      </c>
      <c r="V21" s="9">
        <v>0.01</v>
      </c>
      <c r="W21" s="4">
        <v>0</v>
      </c>
      <c r="X21" s="4">
        <v>0</v>
      </c>
      <c r="Y21" s="5">
        <v>1.2999999999999999E-5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t="s">
        <v>74</v>
      </c>
    </row>
    <row r="22" spans="1:31">
      <c r="A22" t="s">
        <v>70</v>
      </c>
      <c r="B22" s="1" t="s">
        <v>73</v>
      </c>
      <c r="U22" s="10">
        <v>1.74E-4</v>
      </c>
      <c r="V22" s="9">
        <v>0.01</v>
      </c>
      <c r="Y22" s="5">
        <v>1.2999999999999999E-5</v>
      </c>
      <c r="Z22" s="4">
        <v>0</v>
      </c>
      <c r="AC22" s="5">
        <v>0</v>
      </c>
      <c r="AE22" t="s">
        <v>64</v>
      </c>
    </row>
    <row r="23" spans="1:31">
      <c r="A23" t="s">
        <v>75</v>
      </c>
      <c r="B23" s="1" t="s">
        <v>76</v>
      </c>
      <c r="C23" s="7">
        <v>1</v>
      </c>
      <c r="D23" s="2">
        <v>0.08</v>
      </c>
      <c r="E23" s="7">
        <v>1</v>
      </c>
      <c r="F23" s="2">
        <v>0.32</v>
      </c>
      <c r="G23" s="7">
        <v>0</v>
      </c>
      <c r="H23" s="2">
        <v>0</v>
      </c>
      <c r="M23" s="7">
        <v>2</v>
      </c>
      <c r="N23" s="2">
        <v>0.46</v>
      </c>
      <c r="O23" s="6">
        <v>0.13400000000000001</v>
      </c>
      <c r="P23" s="3">
        <v>0.01</v>
      </c>
      <c r="Q23" s="8">
        <v>2251139</v>
      </c>
      <c r="R23" s="3">
        <v>0.23</v>
      </c>
      <c r="S23" s="6">
        <v>0.751</v>
      </c>
      <c r="T23" s="3">
        <v>0.09</v>
      </c>
      <c r="U23" s="10">
        <v>3.4699999999999998E-4</v>
      </c>
      <c r="V23" s="9">
        <v>0.01</v>
      </c>
      <c r="W23" s="5">
        <v>1E-3</v>
      </c>
      <c r="X23" s="4">
        <v>0</v>
      </c>
      <c r="Y23" s="5">
        <v>6.0000000000000001E-3</v>
      </c>
      <c r="Z23" s="4">
        <v>0</v>
      </c>
      <c r="AA23" s="4">
        <v>0</v>
      </c>
      <c r="AB23" s="4">
        <v>0</v>
      </c>
      <c r="AC23" s="5">
        <v>9.6000000000000002E-5</v>
      </c>
      <c r="AD23" s="4">
        <v>0.01</v>
      </c>
      <c r="AE23" t="s">
        <v>39</v>
      </c>
    </row>
    <row r="24" spans="1:31">
      <c r="A24" t="s">
        <v>77</v>
      </c>
      <c r="B24" s="1" t="s">
        <v>78</v>
      </c>
      <c r="C24" s="7">
        <v>1</v>
      </c>
      <c r="D24" s="2">
        <v>0.08</v>
      </c>
      <c r="E24" s="7">
        <v>1</v>
      </c>
      <c r="F24" s="2">
        <v>0.32</v>
      </c>
      <c r="G24" s="7">
        <v>0</v>
      </c>
      <c r="H24" s="2">
        <v>0</v>
      </c>
      <c r="M24" s="7">
        <v>2</v>
      </c>
      <c r="N24" s="2">
        <v>0.46</v>
      </c>
      <c r="O24" s="6">
        <v>0.13400000000000001</v>
      </c>
      <c r="P24" s="3">
        <v>0.01</v>
      </c>
      <c r="Q24" s="8">
        <v>2251139</v>
      </c>
      <c r="R24" s="3">
        <v>0.23</v>
      </c>
      <c r="S24" s="6">
        <v>1.127</v>
      </c>
      <c r="T24" s="3">
        <v>0.24</v>
      </c>
      <c r="U24" s="10">
        <v>3.4699999999999998E-4</v>
      </c>
      <c r="V24" s="9">
        <v>0.01</v>
      </c>
      <c r="W24" s="5">
        <v>1E-3</v>
      </c>
      <c r="X24" s="4">
        <v>0</v>
      </c>
      <c r="Y24" s="5">
        <v>6.0000000000000001E-3</v>
      </c>
      <c r="Z24" s="4">
        <v>0</v>
      </c>
      <c r="AA24" s="4">
        <v>0</v>
      </c>
      <c r="AB24" s="4">
        <v>0</v>
      </c>
      <c r="AC24" s="5">
        <v>9.6000000000000002E-5</v>
      </c>
      <c r="AD24" s="4">
        <v>0.01</v>
      </c>
      <c r="AE24" t="s">
        <v>39</v>
      </c>
    </row>
    <row r="25" spans="1:31">
      <c r="A25" t="s">
        <v>81</v>
      </c>
      <c r="B25" s="1" t="s">
        <v>79</v>
      </c>
      <c r="C25" s="7">
        <v>2</v>
      </c>
      <c r="D25" s="2">
        <v>0.16</v>
      </c>
      <c r="E25" s="7">
        <v>3</v>
      </c>
      <c r="F25" s="2">
        <v>0.96</v>
      </c>
      <c r="G25" s="7">
        <v>0</v>
      </c>
      <c r="H25" s="2">
        <v>0</v>
      </c>
      <c r="M25" s="7">
        <v>4</v>
      </c>
      <c r="N25" s="2">
        <v>0.92</v>
      </c>
      <c r="O25" s="6">
        <v>0.29599999999999999</v>
      </c>
      <c r="P25" s="3">
        <v>0.03</v>
      </c>
      <c r="Q25" s="8">
        <v>4999320</v>
      </c>
      <c r="R25" s="3">
        <v>0.5</v>
      </c>
      <c r="S25" s="6">
        <v>1.502</v>
      </c>
      <c r="T25" s="3">
        <v>0.19</v>
      </c>
      <c r="U25" s="10">
        <v>3.4699999999999998E-4</v>
      </c>
      <c r="V25" s="9">
        <v>0.01</v>
      </c>
      <c r="W25" s="5">
        <v>5.2999999999999999E-2</v>
      </c>
      <c r="X25" s="4">
        <v>0</v>
      </c>
      <c r="Y25" s="5">
        <v>1.2999999999999999E-2</v>
      </c>
      <c r="Z25" s="4">
        <v>0</v>
      </c>
      <c r="AC25" s="5">
        <v>9.6000000000000002E-5</v>
      </c>
      <c r="AD25" s="4">
        <v>0.01</v>
      </c>
      <c r="AE25" t="s">
        <v>64</v>
      </c>
    </row>
    <row r="26" spans="1:31">
      <c r="A26" t="s">
        <v>82</v>
      </c>
      <c r="B26" s="1" t="s">
        <v>83</v>
      </c>
      <c r="C26" s="7">
        <v>2</v>
      </c>
      <c r="D26" s="2">
        <v>0.16</v>
      </c>
      <c r="E26" s="7">
        <v>3</v>
      </c>
      <c r="F26" s="2">
        <v>0.96</v>
      </c>
      <c r="G26" s="7">
        <v>0</v>
      </c>
      <c r="H26" s="2">
        <v>0</v>
      </c>
      <c r="M26" s="7">
        <v>4</v>
      </c>
      <c r="N26" s="2">
        <v>0.92</v>
      </c>
      <c r="O26" s="6">
        <v>0.29599999999999999</v>
      </c>
      <c r="P26" s="3">
        <v>0.03</v>
      </c>
      <c r="Q26" s="8">
        <v>4999320</v>
      </c>
      <c r="R26" s="3">
        <v>0.5</v>
      </c>
      <c r="S26" s="6">
        <v>1.8779999999999999</v>
      </c>
      <c r="T26" s="3">
        <v>0.23</v>
      </c>
      <c r="U26" s="10">
        <v>3.4699999999999998E-4</v>
      </c>
      <c r="V26" s="9">
        <v>0.01</v>
      </c>
      <c r="W26" s="5">
        <v>5.2999999999999999E-2</v>
      </c>
      <c r="X26" s="4">
        <v>0</v>
      </c>
      <c r="Y26" s="5">
        <v>1.2999999999999999E-2</v>
      </c>
      <c r="Z26" s="4">
        <v>0</v>
      </c>
      <c r="AC26" s="5">
        <v>9.6000000000000002E-5</v>
      </c>
      <c r="AD26" s="4">
        <v>0.01</v>
      </c>
      <c r="AE26" t="s">
        <v>39</v>
      </c>
    </row>
    <row r="27" spans="1:31">
      <c r="A27" t="s">
        <v>82</v>
      </c>
      <c r="B27" s="1" t="s">
        <v>84</v>
      </c>
      <c r="C27" s="7">
        <v>2</v>
      </c>
      <c r="D27" s="2">
        <v>0.16</v>
      </c>
      <c r="E27" s="7">
        <v>3</v>
      </c>
      <c r="F27" s="2">
        <v>0.96</v>
      </c>
      <c r="G27" s="7">
        <v>0</v>
      </c>
      <c r="H27" s="2">
        <v>0</v>
      </c>
      <c r="M27" s="7">
        <v>4</v>
      </c>
      <c r="N27" s="2">
        <v>0.92</v>
      </c>
      <c r="O27" s="6">
        <v>0.29599999999999999</v>
      </c>
      <c r="P27" s="3">
        <v>0.03</v>
      </c>
      <c r="Q27" s="8">
        <v>4999320</v>
      </c>
      <c r="R27" s="3">
        <v>0.5</v>
      </c>
      <c r="S27" s="6">
        <v>1.8779999999999999</v>
      </c>
      <c r="T27" s="3">
        <v>0.23</v>
      </c>
      <c r="U27" s="10">
        <v>3.4699999999999998E-4</v>
      </c>
      <c r="V27" s="9">
        <v>0.01</v>
      </c>
      <c r="W27" s="5">
        <v>5.2999999999999999E-2</v>
      </c>
      <c r="X27" s="4">
        <v>0</v>
      </c>
      <c r="Y27" s="5">
        <v>1.2999999999999999E-2</v>
      </c>
      <c r="Z27" s="4">
        <v>0</v>
      </c>
      <c r="AC27" s="5">
        <v>9.6000000000000002E-5</v>
      </c>
      <c r="AD27" s="4">
        <v>0.01</v>
      </c>
      <c r="AE27" t="s">
        <v>39</v>
      </c>
    </row>
    <row r="28" spans="1:31">
      <c r="A28" t="s">
        <v>85</v>
      </c>
      <c r="B28" s="1" t="s">
        <v>86</v>
      </c>
      <c r="C28" s="7">
        <v>3</v>
      </c>
      <c r="D28" s="2">
        <v>0.24</v>
      </c>
      <c r="E28" s="7">
        <v>3</v>
      </c>
      <c r="F28" s="2">
        <v>0.96</v>
      </c>
      <c r="G28" s="7">
        <v>0</v>
      </c>
      <c r="H28" s="2">
        <v>0</v>
      </c>
      <c r="M28" s="7">
        <v>5</v>
      </c>
      <c r="N28" s="2">
        <v>1.1499999999999999</v>
      </c>
      <c r="O28" s="6">
        <v>0.36299999999999999</v>
      </c>
      <c r="P28" s="3">
        <v>0.04</v>
      </c>
      <c r="Q28" s="8">
        <v>5195744</v>
      </c>
      <c r="R28" s="3">
        <v>0.52</v>
      </c>
      <c r="S28" s="6">
        <v>2.629</v>
      </c>
      <c r="T28" s="3">
        <v>0.33</v>
      </c>
      <c r="U28" s="10">
        <v>3.4699999999999998E-4</v>
      </c>
      <c r="V28" s="9">
        <v>0.01</v>
      </c>
      <c r="W28" s="5">
        <v>7.9000000000000001E-2</v>
      </c>
      <c r="X28" s="4">
        <v>0</v>
      </c>
      <c r="Y28" s="5">
        <v>1.6E-2</v>
      </c>
      <c r="Z28" s="4">
        <v>0</v>
      </c>
      <c r="AC28" s="5">
        <v>9.6000000000000002E-5</v>
      </c>
      <c r="AD28" s="4">
        <v>0.01</v>
      </c>
      <c r="AE28" t="s">
        <v>108</v>
      </c>
    </row>
    <row r="29" spans="1:31">
      <c r="A29" t="s">
        <v>87</v>
      </c>
      <c r="B29" s="1" t="s">
        <v>86</v>
      </c>
      <c r="C29" s="7">
        <v>3</v>
      </c>
      <c r="D29" s="2">
        <v>0.24</v>
      </c>
      <c r="E29" s="7">
        <v>3</v>
      </c>
      <c r="F29" s="2">
        <v>0.96</v>
      </c>
      <c r="G29" s="7">
        <v>0</v>
      </c>
      <c r="H29" s="2">
        <v>0</v>
      </c>
      <c r="M29" s="7">
        <v>5</v>
      </c>
      <c r="N29" s="2">
        <v>1.1499999999999999</v>
      </c>
      <c r="O29" s="6">
        <v>0.36299999999999999</v>
      </c>
      <c r="P29" s="3">
        <v>0.04</v>
      </c>
      <c r="Q29" s="8">
        <v>5195744</v>
      </c>
      <c r="R29" s="3">
        <v>0.52</v>
      </c>
      <c r="S29" s="6">
        <v>2.629</v>
      </c>
      <c r="T29" s="3">
        <v>0.33</v>
      </c>
      <c r="U29" s="10">
        <v>3.4699999999999998E-4</v>
      </c>
      <c r="V29" s="9">
        <v>0.01</v>
      </c>
      <c r="W29" s="5">
        <v>7.9000000000000001E-2</v>
      </c>
      <c r="X29" s="4">
        <v>0</v>
      </c>
      <c r="Y29" s="5">
        <v>1.6E-2</v>
      </c>
      <c r="Z29" s="4">
        <v>0</v>
      </c>
      <c r="AC29" s="5">
        <v>9.6000000000000002E-5</v>
      </c>
      <c r="AD29" s="4">
        <v>0.01</v>
      </c>
      <c r="AE29" t="s">
        <v>109</v>
      </c>
    </row>
    <row r="30" spans="1:31">
      <c r="A30" t="s">
        <v>88</v>
      </c>
      <c r="B30" s="1" t="s">
        <v>89</v>
      </c>
      <c r="C30" s="7">
        <v>3</v>
      </c>
      <c r="D30" s="2">
        <v>0.24</v>
      </c>
      <c r="E30" s="7">
        <v>3</v>
      </c>
      <c r="F30" s="2">
        <v>0.96</v>
      </c>
      <c r="G30" s="7">
        <v>0</v>
      </c>
      <c r="H30" s="2">
        <v>0</v>
      </c>
      <c r="M30" s="7">
        <v>5</v>
      </c>
      <c r="N30" s="2">
        <v>1.1499999999999999</v>
      </c>
      <c r="O30" s="6">
        <v>0.36299999999999999</v>
      </c>
      <c r="P30" s="3">
        <v>0.04</v>
      </c>
      <c r="Q30" s="8">
        <v>5195744</v>
      </c>
      <c r="R30" s="3">
        <v>0.52</v>
      </c>
      <c r="S30" s="6">
        <v>3.004</v>
      </c>
      <c r="T30" s="3">
        <v>0.38</v>
      </c>
      <c r="U30" s="10">
        <v>3.4699999999999998E-4</v>
      </c>
      <c r="V30" s="9">
        <v>0.01</v>
      </c>
      <c r="W30" s="5">
        <v>7.9000000000000001E-2</v>
      </c>
      <c r="X30" s="4">
        <v>0</v>
      </c>
      <c r="Y30" s="5">
        <v>1.6E-2</v>
      </c>
      <c r="Z30" s="4">
        <v>0</v>
      </c>
      <c r="AC30" s="5">
        <v>9.6000000000000002E-5</v>
      </c>
      <c r="AD30" s="4">
        <v>0.01</v>
      </c>
      <c r="AE30" t="s">
        <v>39</v>
      </c>
    </row>
    <row r="31" spans="1:31">
      <c r="A31" t="s">
        <v>90</v>
      </c>
      <c r="B31" s="1" t="s">
        <v>91</v>
      </c>
      <c r="C31" s="7">
        <v>3</v>
      </c>
      <c r="D31" s="2">
        <v>0.24</v>
      </c>
      <c r="E31" s="7">
        <v>3</v>
      </c>
      <c r="F31" s="2">
        <v>0.96</v>
      </c>
      <c r="G31" s="7">
        <v>0</v>
      </c>
      <c r="H31" s="2">
        <v>0</v>
      </c>
      <c r="M31" s="7">
        <v>5</v>
      </c>
      <c r="N31" s="2">
        <v>1.1499999999999999</v>
      </c>
      <c r="O31" s="6">
        <v>0.36299999999999999</v>
      </c>
      <c r="P31" s="3">
        <v>0.04</v>
      </c>
      <c r="Q31" s="8">
        <v>5195744</v>
      </c>
      <c r="R31" s="3">
        <v>0.52</v>
      </c>
      <c r="S31" s="6">
        <v>3.38</v>
      </c>
      <c r="T31" s="3">
        <v>0.42</v>
      </c>
      <c r="U31" s="10">
        <v>3.4699999999999998E-4</v>
      </c>
      <c r="V31" s="9">
        <v>0.01</v>
      </c>
      <c r="W31" s="5">
        <v>7.9000000000000001E-2</v>
      </c>
      <c r="X31" s="4">
        <v>0</v>
      </c>
      <c r="Y31" s="5">
        <v>1.6E-2</v>
      </c>
      <c r="Z31" s="4">
        <v>0</v>
      </c>
      <c r="AC31" s="5">
        <v>9.6000000000000002E-5</v>
      </c>
      <c r="AD31" s="4">
        <v>0.01</v>
      </c>
      <c r="AE31" t="s">
        <v>39</v>
      </c>
    </row>
    <row r="32" spans="1:31">
      <c r="A32" t="s">
        <v>92</v>
      </c>
      <c r="B32" s="1" t="s">
        <v>93</v>
      </c>
      <c r="C32" s="7">
        <v>3</v>
      </c>
      <c r="D32" s="2">
        <v>0.24</v>
      </c>
      <c r="E32" s="7">
        <v>3</v>
      </c>
      <c r="F32" s="2">
        <v>0.96</v>
      </c>
      <c r="G32" s="7">
        <v>1</v>
      </c>
      <c r="H32" s="2">
        <v>0.64</v>
      </c>
      <c r="M32" s="7">
        <v>7</v>
      </c>
      <c r="N32" s="2">
        <v>1.61</v>
      </c>
      <c r="O32" s="6">
        <v>0.47</v>
      </c>
      <c r="P32" s="3">
        <v>0.05</v>
      </c>
      <c r="Q32" s="8">
        <v>5336977</v>
      </c>
      <c r="R32" s="3">
        <v>0.53</v>
      </c>
      <c r="S32" s="6">
        <v>3.7549999999999999</v>
      </c>
      <c r="T32" s="3">
        <v>0.47</v>
      </c>
      <c r="U32" s="10">
        <v>3.4699999999999998E-4</v>
      </c>
      <c r="V32" s="9">
        <v>0.01</v>
      </c>
      <c r="W32" s="5">
        <v>0.104</v>
      </c>
      <c r="X32" s="4">
        <v>0</v>
      </c>
      <c r="Y32" s="5">
        <v>1.9E-2</v>
      </c>
      <c r="Z32" s="4">
        <v>0</v>
      </c>
      <c r="AC32" s="5">
        <v>9.6000000000000002E-5</v>
      </c>
      <c r="AD32" s="4">
        <v>0.01</v>
      </c>
      <c r="AE32" t="s">
        <v>112</v>
      </c>
    </row>
    <row r="33" spans="1:31">
      <c r="A33" t="s">
        <v>94</v>
      </c>
      <c r="B33" s="1" t="s">
        <v>95</v>
      </c>
      <c r="C33" s="7">
        <v>3</v>
      </c>
      <c r="D33" s="2">
        <v>0.24</v>
      </c>
      <c r="E33" s="7">
        <v>3</v>
      </c>
      <c r="F33" s="2">
        <v>0.96</v>
      </c>
      <c r="G33" s="7">
        <v>1</v>
      </c>
      <c r="H33" s="2">
        <v>0.64</v>
      </c>
      <c r="M33" s="7">
        <v>7</v>
      </c>
      <c r="N33" s="2">
        <v>1.61</v>
      </c>
      <c r="O33" s="6">
        <v>0.47</v>
      </c>
      <c r="P33" s="3">
        <v>0.05</v>
      </c>
      <c r="Q33" s="8">
        <v>5336977</v>
      </c>
      <c r="R33" s="3">
        <v>0.53</v>
      </c>
      <c r="S33" s="6">
        <v>4.1310000000000002</v>
      </c>
      <c r="T33" s="3">
        <v>0.52</v>
      </c>
      <c r="U33" s="10">
        <v>3.4699999999999998E-4</v>
      </c>
      <c r="V33" s="9">
        <v>0.01</v>
      </c>
      <c r="W33" s="5">
        <v>0.104</v>
      </c>
      <c r="X33" s="4">
        <v>0</v>
      </c>
      <c r="Y33" s="5">
        <v>1.9E-2</v>
      </c>
      <c r="Z33" s="4">
        <v>0</v>
      </c>
      <c r="AC33" s="5">
        <v>9.6000000000000002E-5</v>
      </c>
      <c r="AD33" s="4">
        <v>0.01</v>
      </c>
      <c r="AE33" t="s">
        <v>39</v>
      </c>
    </row>
    <row r="34" spans="1:31">
      <c r="A34" t="s">
        <v>96</v>
      </c>
      <c r="B34" s="1" t="s">
        <v>97</v>
      </c>
      <c r="C34" s="7">
        <v>3</v>
      </c>
      <c r="D34" s="2">
        <v>0.24</v>
      </c>
      <c r="E34" s="7">
        <v>3</v>
      </c>
      <c r="F34" s="2">
        <v>0.96</v>
      </c>
      <c r="G34" s="7">
        <v>1</v>
      </c>
      <c r="H34" s="2">
        <v>0.64</v>
      </c>
      <c r="M34" s="7">
        <v>7</v>
      </c>
      <c r="N34" s="2">
        <v>1.61</v>
      </c>
      <c r="O34" s="6">
        <v>0.47</v>
      </c>
      <c r="P34" s="3">
        <v>0.05</v>
      </c>
      <c r="Q34" s="8">
        <v>5336977</v>
      </c>
      <c r="R34" s="3">
        <v>0.53</v>
      </c>
      <c r="S34" s="6">
        <v>4.5060000000000002</v>
      </c>
      <c r="T34" s="3">
        <v>0.56000000000000005</v>
      </c>
      <c r="U34" s="10">
        <v>3.4699999999999998E-4</v>
      </c>
      <c r="V34" s="9">
        <v>0.01</v>
      </c>
      <c r="W34" s="5">
        <v>0.104</v>
      </c>
      <c r="X34" s="4">
        <v>0</v>
      </c>
      <c r="Y34" s="5">
        <v>1.9E-2</v>
      </c>
      <c r="Z34" s="4">
        <v>0</v>
      </c>
      <c r="AC34" s="5">
        <v>9.6000000000000002E-5</v>
      </c>
      <c r="AD34" s="4">
        <v>0.01</v>
      </c>
      <c r="AE34" t="s">
        <v>39</v>
      </c>
    </row>
    <row r="35" spans="1:31">
      <c r="A35" t="s">
        <v>98</v>
      </c>
      <c r="B35" s="1" t="s">
        <v>99</v>
      </c>
      <c r="C35" s="7">
        <v>3</v>
      </c>
      <c r="D35" s="2">
        <v>0.24</v>
      </c>
      <c r="E35" s="7">
        <v>3</v>
      </c>
      <c r="F35" s="2">
        <v>0.96</v>
      </c>
      <c r="G35" s="7">
        <v>1</v>
      </c>
      <c r="H35" s="2">
        <v>0.64</v>
      </c>
      <c r="M35" s="7">
        <v>7</v>
      </c>
      <c r="N35" s="2">
        <v>1.61</v>
      </c>
      <c r="O35" s="6">
        <v>0.51100000000000001</v>
      </c>
      <c r="P35" s="3">
        <v>0.05</v>
      </c>
      <c r="Q35" s="8">
        <v>5563201</v>
      </c>
      <c r="R35" s="3">
        <v>0.56000000000000005</v>
      </c>
      <c r="S35" s="6">
        <v>4.8819999999999997</v>
      </c>
      <c r="T35" s="3">
        <v>0.61</v>
      </c>
      <c r="U35" s="10">
        <v>3.4699999999999998E-4</v>
      </c>
      <c r="V35" s="9">
        <v>0.01</v>
      </c>
      <c r="W35" s="5">
        <v>0.104</v>
      </c>
      <c r="X35" s="4">
        <v>0</v>
      </c>
      <c r="Y35" s="5">
        <v>0.02</v>
      </c>
      <c r="Z35" s="4">
        <v>0</v>
      </c>
      <c r="AC35" s="5">
        <v>9.7E-5</v>
      </c>
      <c r="AD35" s="4">
        <v>0.01</v>
      </c>
      <c r="AE35" t="s">
        <v>102</v>
      </c>
    </row>
    <row r="36" spans="1:31">
      <c r="A36" t="s">
        <v>100</v>
      </c>
      <c r="B36" s="1" t="s">
        <v>101</v>
      </c>
      <c r="C36" s="7">
        <v>3</v>
      </c>
      <c r="D36" s="2">
        <v>0.24</v>
      </c>
      <c r="E36" s="7">
        <v>3</v>
      </c>
      <c r="F36" s="2">
        <v>0.96</v>
      </c>
      <c r="G36" s="7">
        <v>1</v>
      </c>
      <c r="H36" s="2">
        <v>0.64</v>
      </c>
      <c r="M36" s="7">
        <v>7</v>
      </c>
      <c r="N36" s="2">
        <v>1.61</v>
      </c>
      <c r="O36" s="6">
        <v>0.59099999999999997</v>
      </c>
      <c r="P36" s="3">
        <v>0.06</v>
      </c>
      <c r="Q36" s="8">
        <v>5840428</v>
      </c>
      <c r="R36" s="3">
        <v>0.57999999999999996</v>
      </c>
      <c r="S36" s="3">
        <v>5.2569999999999997</v>
      </c>
      <c r="T36" s="3">
        <v>0.66</v>
      </c>
      <c r="U36" s="10">
        <v>3.4699999999999998E-4</v>
      </c>
      <c r="V36" s="9">
        <v>0.01</v>
      </c>
      <c r="W36" s="5">
        <v>0.105</v>
      </c>
      <c r="X36" s="4">
        <v>0</v>
      </c>
      <c r="Y36" s="5">
        <v>0.02</v>
      </c>
      <c r="Z36" s="4">
        <v>0</v>
      </c>
      <c r="AC36" s="5">
        <v>1E-4</v>
      </c>
      <c r="AD36" s="4">
        <v>0.01</v>
      </c>
      <c r="AE36" t="s">
        <v>102</v>
      </c>
    </row>
    <row r="37" spans="1:31">
      <c r="A37" t="s">
        <v>103</v>
      </c>
      <c r="B37" s="1" t="s">
        <v>104</v>
      </c>
      <c r="C37" s="7">
        <v>3</v>
      </c>
      <c r="D37" s="2">
        <v>0.24</v>
      </c>
      <c r="E37" s="7">
        <v>3</v>
      </c>
      <c r="F37" s="2">
        <v>0.96</v>
      </c>
      <c r="G37" s="7">
        <v>1</v>
      </c>
      <c r="H37" s="2">
        <v>0.64</v>
      </c>
      <c r="M37" s="7">
        <v>7</v>
      </c>
      <c r="N37" s="2">
        <v>1.61</v>
      </c>
      <c r="O37" s="6">
        <v>0.67200000000000004</v>
      </c>
      <c r="P37" s="3">
        <v>7.0000000000000007E-2</v>
      </c>
      <c r="Q37" s="8">
        <v>5906906</v>
      </c>
      <c r="R37" s="3">
        <v>0.59</v>
      </c>
      <c r="S37" s="6">
        <v>5.633</v>
      </c>
      <c r="T37" s="3">
        <v>0.7</v>
      </c>
      <c r="U37" s="10">
        <v>3.4699999999999998E-4</v>
      </c>
      <c r="V37" s="9">
        <v>0.01</v>
      </c>
      <c r="W37" s="5">
        <v>0.105</v>
      </c>
      <c r="X37" s="4">
        <v>0</v>
      </c>
      <c r="Y37" s="5">
        <v>0.02</v>
      </c>
      <c r="Z37" s="4">
        <v>0</v>
      </c>
      <c r="AC37" s="5">
        <v>1.01E-4</v>
      </c>
      <c r="AD37" s="4">
        <v>0.01</v>
      </c>
      <c r="AE37" t="s">
        <v>102</v>
      </c>
    </row>
    <row r="38" spans="1:31">
      <c r="A38" t="s">
        <v>113</v>
      </c>
      <c r="B38" s="1" t="s">
        <v>114</v>
      </c>
      <c r="C38" s="7">
        <v>3</v>
      </c>
      <c r="D38" s="2">
        <v>0.24</v>
      </c>
      <c r="E38" s="7">
        <v>3</v>
      </c>
      <c r="F38" s="2">
        <v>0.96</v>
      </c>
      <c r="G38" s="7">
        <v>3</v>
      </c>
      <c r="H38" s="2">
        <v>1.92</v>
      </c>
      <c r="M38" s="7">
        <v>8</v>
      </c>
      <c r="N38" s="2">
        <v>1.84</v>
      </c>
      <c r="O38" s="6">
        <v>0.76600000000000001</v>
      </c>
      <c r="P38" s="3">
        <v>0.08</v>
      </c>
      <c r="Q38" s="8">
        <v>6036708</v>
      </c>
      <c r="R38" s="3">
        <v>0.6</v>
      </c>
      <c r="S38" s="6">
        <v>6.008</v>
      </c>
      <c r="T38" s="3">
        <v>0.75</v>
      </c>
      <c r="U38" s="10">
        <v>3.4699999999999998E-4</v>
      </c>
      <c r="V38" s="9">
        <v>0.01</v>
      </c>
      <c r="W38" s="5">
        <v>0.105</v>
      </c>
      <c r="X38" s="4">
        <v>0</v>
      </c>
      <c r="Y38" s="5">
        <v>2.4E-2</v>
      </c>
      <c r="Z38" s="4">
        <v>0</v>
      </c>
      <c r="AC38" s="5">
        <v>1.01E-4</v>
      </c>
      <c r="AD38" s="4">
        <v>0.01</v>
      </c>
      <c r="AE38" t="s">
        <v>107</v>
      </c>
    </row>
    <row r="39" spans="1:31">
      <c r="A39" t="s">
        <v>115</v>
      </c>
      <c r="B39" s="1" t="s">
        <v>116</v>
      </c>
      <c r="C39" s="7">
        <v>3</v>
      </c>
      <c r="D39" s="2">
        <v>0.24</v>
      </c>
      <c r="E39" s="7">
        <v>3</v>
      </c>
      <c r="F39" s="2">
        <v>0.96</v>
      </c>
      <c r="G39" s="7">
        <v>12</v>
      </c>
      <c r="H39" s="2">
        <v>7.68</v>
      </c>
      <c r="M39" s="7">
        <v>17</v>
      </c>
      <c r="N39" s="2">
        <v>3.91</v>
      </c>
      <c r="O39" s="6">
        <v>1.371</v>
      </c>
      <c r="P39" s="3">
        <v>0.14000000000000001</v>
      </c>
      <c r="Q39" s="8">
        <v>6181673</v>
      </c>
      <c r="R39" s="3">
        <v>0.62</v>
      </c>
      <c r="S39" s="6">
        <v>6.3840000000000003</v>
      </c>
      <c r="T39" s="3">
        <v>0.8</v>
      </c>
      <c r="U39" s="10">
        <v>3.4699999999999998E-4</v>
      </c>
      <c r="V39" s="9">
        <v>0.01</v>
      </c>
      <c r="W39" s="5">
        <v>0.13200000000000001</v>
      </c>
      <c r="X39" s="4">
        <v>0</v>
      </c>
      <c r="Y39" s="5">
        <v>3.5000000000000003E-2</v>
      </c>
      <c r="Z39" s="4">
        <v>0</v>
      </c>
      <c r="AC39" s="5">
        <v>1.01E-4</v>
      </c>
      <c r="AD39" s="4">
        <v>0.01</v>
      </c>
      <c r="AE39" t="s">
        <v>117</v>
      </c>
    </row>
    <row r="40" spans="1:31">
      <c r="A40" t="s">
        <v>118</v>
      </c>
      <c r="B40" s="1" t="s">
        <v>119</v>
      </c>
      <c r="C40" s="7">
        <v>3</v>
      </c>
      <c r="D40" s="2">
        <v>0.24</v>
      </c>
      <c r="E40" s="7">
        <v>3</v>
      </c>
      <c r="F40" s="2">
        <v>0.96</v>
      </c>
      <c r="G40" s="7">
        <v>27</v>
      </c>
      <c r="H40" s="2">
        <v>17.28</v>
      </c>
      <c r="M40" s="7">
        <v>32</v>
      </c>
      <c r="N40" s="2">
        <v>7.36</v>
      </c>
      <c r="O40" s="6">
        <v>2.379</v>
      </c>
      <c r="P40" s="3">
        <v>0.24</v>
      </c>
      <c r="Q40" s="8">
        <v>6214184</v>
      </c>
      <c r="R40" s="3">
        <v>0.62</v>
      </c>
      <c r="S40" s="6">
        <v>6.76</v>
      </c>
      <c r="T40" s="3">
        <v>0.84</v>
      </c>
      <c r="U40" s="10">
        <v>3.4699999999999998E-4</v>
      </c>
      <c r="V40" s="9">
        <v>0.01</v>
      </c>
      <c r="W40" s="5">
        <v>0.13300000000000001</v>
      </c>
      <c r="X40" s="4">
        <v>0</v>
      </c>
      <c r="Y40" s="5">
        <v>5.8000000000000003E-2</v>
      </c>
      <c r="Z40" s="4">
        <v>0</v>
      </c>
      <c r="AC40" s="5">
        <v>1.01E-4</v>
      </c>
      <c r="AD40" s="4">
        <v>0.01</v>
      </c>
      <c r="AE40" t="s">
        <v>39</v>
      </c>
    </row>
    <row r="41" spans="1:31">
      <c r="A41" t="s">
        <v>120</v>
      </c>
      <c r="B41" s="1" t="s">
        <v>121</v>
      </c>
      <c r="C41" s="7">
        <v>3</v>
      </c>
      <c r="D41" s="2">
        <v>0.24</v>
      </c>
      <c r="E41" s="7">
        <v>3</v>
      </c>
      <c r="F41" s="2">
        <v>0.96</v>
      </c>
      <c r="G41" s="7">
        <v>27</v>
      </c>
      <c r="H41" s="2">
        <v>17.28</v>
      </c>
      <c r="M41" s="7">
        <v>32</v>
      </c>
      <c r="N41" s="2">
        <v>7.36</v>
      </c>
      <c r="O41" s="6">
        <v>2.379</v>
      </c>
      <c r="P41" s="3">
        <v>0.24</v>
      </c>
      <c r="Q41" s="8">
        <v>6214184</v>
      </c>
      <c r="R41" s="3">
        <v>0.62</v>
      </c>
      <c r="S41" s="6">
        <v>6.76</v>
      </c>
      <c r="T41" s="3">
        <v>0.84</v>
      </c>
      <c r="U41" s="10">
        <v>3.4699999999999998E-4</v>
      </c>
      <c r="V41" s="9">
        <v>0.01</v>
      </c>
      <c r="W41" s="5">
        <v>0.13300000000000001</v>
      </c>
      <c r="X41" s="4">
        <v>0</v>
      </c>
      <c r="Y41" s="5">
        <v>5.8000000000000003E-2</v>
      </c>
      <c r="Z41" s="4">
        <v>0</v>
      </c>
      <c r="AC41" s="5">
        <v>1.01E-4</v>
      </c>
      <c r="AD41" s="4">
        <v>0.01</v>
      </c>
      <c r="AE41" t="s">
        <v>39</v>
      </c>
    </row>
    <row r="42" spans="1:31">
      <c r="A42" t="s">
        <v>122</v>
      </c>
      <c r="B42" s="1" t="s">
        <v>123</v>
      </c>
      <c r="C42" s="7">
        <v>3</v>
      </c>
      <c r="D42" s="2">
        <v>0.24</v>
      </c>
      <c r="E42" s="7">
        <v>3</v>
      </c>
      <c r="F42" s="2">
        <v>0.96</v>
      </c>
      <c r="G42" s="7">
        <v>43</v>
      </c>
      <c r="H42" s="2">
        <v>27.52</v>
      </c>
      <c r="M42" s="7">
        <v>43</v>
      </c>
      <c r="N42" s="2">
        <v>9.89</v>
      </c>
      <c r="O42" s="6">
        <v>3.2530000000000001</v>
      </c>
      <c r="P42" s="3">
        <v>0.33</v>
      </c>
      <c r="Q42" s="8">
        <v>6921231</v>
      </c>
      <c r="R42" s="3">
        <v>0.69</v>
      </c>
      <c r="S42" s="6">
        <v>7.5110000000000001</v>
      </c>
      <c r="T42" s="3">
        <v>0.94</v>
      </c>
      <c r="U42" s="10">
        <v>3.4699999999999998E-4</v>
      </c>
      <c r="V42" s="9">
        <v>0.01</v>
      </c>
      <c r="W42" s="5">
        <v>0.26700000000000002</v>
      </c>
      <c r="X42" s="4">
        <v>0</v>
      </c>
      <c r="Y42" s="5">
        <v>7.9000000000000001E-2</v>
      </c>
      <c r="Z42" s="4">
        <v>0</v>
      </c>
      <c r="AC42" s="5">
        <v>2.6699999999999998E-4</v>
      </c>
      <c r="AD42" s="4">
        <v>0.01</v>
      </c>
      <c r="AE42" s="14" t="s">
        <v>128</v>
      </c>
    </row>
    <row r="43" spans="1:31">
      <c r="A43" t="s">
        <v>124</v>
      </c>
      <c r="B43" s="1" t="s">
        <v>125</v>
      </c>
      <c r="C43" s="7">
        <v>13</v>
      </c>
      <c r="D43" s="2">
        <v>1.04</v>
      </c>
      <c r="E43" s="7">
        <v>3</v>
      </c>
      <c r="F43" s="2">
        <v>0.96</v>
      </c>
      <c r="G43" s="7">
        <v>43</v>
      </c>
      <c r="H43" s="2">
        <v>27.52</v>
      </c>
      <c r="M43" s="7">
        <v>53</v>
      </c>
      <c r="N43" s="2">
        <v>12.19</v>
      </c>
      <c r="O43" s="6">
        <v>3.9249999999999998</v>
      </c>
      <c r="P43" s="3">
        <v>0.39</v>
      </c>
      <c r="Q43" s="8">
        <v>7810654</v>
      </c>
      <c r="R43" s="3">
        <v>0.78</v>
      </c>
      <c r="S43" s="6">
        <v>7.8860000000000001</v>
      </c>
      <c r="T43" s="3">
        <v>0.99</v>
      </c>
      <c r="U43" s="10">
        <v>3.4699999999999998E-4</v>
      </c>
      <c r="V43" s="9">
        <v>0.01</v>
      </c>
      <c r="W43" s="5">
        <v>0.4</v>
      </c>
      <c r="X43" s="4">
        <v>0.01</v>
      </c>
      <c r="Y43" s="5">
        <v>0.10100000000000001</v>
      </c>
      <c r="Z43" s="4">
        <v>0</v>
      </c>
      <c r="AC43" s="5">
        <v>2.6699999999999998E-4</v>
      </c>
      <c r="AD43" s="4">
        <v>0.01</v>
      </c>
      <c r="AE43" s="14" t="s">
        <v>127</v>
      </c>
    </row>
    <row r="44" spans="1:31">
      <c r="A44" t="s">
        <v>129</v>
      </c>
      <c r="B44" s="1" t="s">
        <v>132</v>
      </c>
      <c r="C44" s="7">
        <v>13</v>
      </c>
      <c r="D44" s="2">
        <v>1.04</v>
      </c>
      <c r="E44" s="7">
        <v>13</v>
      </c>
      <c r="F44" s="2">
        <v>4.16</v>
      </c>
      <c r="G44" s="7">
        <v>43</v>
      </c>
      <c r="H44" s="2">
        <v>27.52</v>
      </c>
      <c r="M44" s="7">
        <v>63</v>
      </c>
      <c r="N44" s="2">
        <v>14.49</v>
      </c>
      <c r="O44" s="6">
        <v>4.5970000000000004</v>
      </c>
      <c r="P44" s="3">
        <v>0.46</v>
      </c>
      <c r="Q44" s="8">
        <v>8460430</v>
      </c>
      <c r="R44" s="3">
        <v>0.85</v>
      </c>
      <c r="S44" s="6">
        <v>8.6370000000000005</v>
      </c>
      <c r="T44" s="3">
        <v>1.08</v>
      </c>
      <c r="U44" s="10">
        <v>3.4699999999999998E-4</v>
      </c>
      <c r="V44" s="9">
        <v>0.01</v>
      </c>
      <c r="W44" s="5">
        <v>0.53300000000000003</v>
      </c>
      <c r="X44" s="4">
        <v>0</v>
      </c>
      <c r="Y44" s="5">
        <v>0.12</v>
      </c>
      <c r="Z44" s="4">
        <v>0</v>
      </c>
      <c r="AC44" s="5">
        <v>2.6800000000000001E-4</v>
      </c>
      <c r="AD44" s="4">
        <v>0.01</v>
      </c>
      <c r="AE44" s="14" t="s">
        <v>126</v>
      </c>
    </row>
    <row r="45" spans="1:31">
      <c r="A45" t="s">
        <v>131</v>
      </c>
      <c r="B45" s="1" t="s">
        <v>133</v>
      </c>
      <c r="C45" s="7">
        <v>13</v>
      </c>
      <c r="D45" s="2">
        <v>1.04</v>
      </c>
      <c r="E45" s="7">
        <v>19</v>
      </c>
      <c r="F45" s="2">
        <v>6.08</v>
      </c>
      <c r="G45" s="7">
        <v>43</v>
      </c>
      <c r="H45" s="2">
        <v>27.52</v>
      </c>
      <c r="M45" s="7">
        <v>69</v>
      </c>
      <c r="N45" s="2">
        <v>15.87</v>
      </c>
      <c r="O45" s="6">
        <v>5</v>
      </c>
      <c r="P45" s="3">
        <v>0.5</v>
      </c>
      <c r="Q45" s="8">
        <v>8705427</v>
      </c>
      <c r="R45" s="3">
        <v>0.87</v>
      </c>
      <c r="S45" s="6">
        <v>9.0129999999999999</v>
      </c>
      <c r="T45" s="3">
        <v>1.1299999999999999</v>
      </c>
      <c r="U45" s="10">
        <v>3.4699999999999998E-4</v>
      </c>
      <c r="V45" s="9">
        <v>0.01</v>
      </c>
      <c r="W45" s="5">
        <v>0.61199999999999999</v>
      </c>
      <c r="X45" s="4">
        <v>0</v>
      </c>
      <c r="Y45" s="5">
        <v>0.13</v>
      </c>
      <c r="Z45" s="4">
        <v>0</v>
      </c>
      <c r="AC45" s="5">
        <v>2.6800000000000001E-4</v>
      </c>
      <c r="AD45" s="4">
        <v>0.01</v>
      </c>
      <c r="AE45" s="14" t="s">
        <v>130</v>
      </c>
    </row>
    <row r="46" spans="1:31">
      <c r="A46" t="s">
        <v>134</v>
      </c>
      <c r="B46" s="1" t="s">
        <v>135</v>
      </c>
      <c r="C46" s="7">
        <v>29</v>
      </c>
      <c r="D46" s="2">
        <v>2.3199999999999998</v>
      </c>
      <c r="E46" s="7">
        <v>35</v>
      </c>
      <c r="F46" s="2">
        <v>11.2</v>
      </c>
      <c r="G46" s="7">
        <v>63</v>
      </c>
      <c r="H46" s="2">
        <v>40.32</v>
      </c>
      <c r="M46" s="7">
        <v>85</v>
      </c>
      <c r="N46" s="2">
        <v>19.55</v>
      </c>
      <c r="O46" s="6">
        <v>8.5079999999999991</v>
      </c>
      <c r="P46" s="3">
        <v>0.85</v>
      </c>
      <c r="Q46" s="8">
        <v>37467133</v>
      </c>
      <c r="R46" s="3">
        <v>3.75</v>
      </c>
      <c r="S46" s="6">
        <v>9.8800000000000008</v>
      </c>
      <c r="T46" s="3">
        <v>1.17</v>
      </c>
      <c r="U46" s="10">
        <v>3.4699999999999998E-4</v>
      </c>
      <c r="V46" s="9">
        <v>0.01</v>
      </c>
      <c r="W46" s="5">
        <v>0.70199999999999996</v>
      </c>
      <c r="X46" s="4">
        <v>0</v>
      </c>
      <c r="Y46" s="5">
        <v>0.311</v>
      </c>
      <c r="Z46" s="4">
        <v>0</v>
      </c>
      <c r="AC46" s="5">
        <v>2.6800000000000001E-4</v>
      </c>
      <c r="AD46" s="4">
        <v>0.01</v>
      </c>
      <c r="AE46" s="14" t="s">
        <v>138</v>
      </c>
    </row>
    <row r="47" spans="1:31">
      <c r="A47" t="s">
        <v>136</v>
      </c>
      <c r="B47" s="1" t="s">
        <v>137</v>
      </c>
      <c r="C47" s="7">
        <v>52</v>
      </c>
      <c r="D47" s="2">
        <v>4.16</v>
      </c>
      <c r="E47" s="7">
        <v>58</v>
      </c>
      <c r="F47" s="2">
        <v>18.559999999999999</v>
      </c>
      <c r="G47" s="7">
        <v>86</v>
      </c>
      <c r="H47" s="2">
        <v>55.04</v>
      </c>
      <c r="M47" s="7">
        <v>108</v>
      </c>
      <c r="N47" s="2">
        <v>24.84</v>
      </c>
      <c r="O47" s="6">
        <v>13.992000000000001</v>
      </c>
      <c r="P47" s="3">
        <v>1.4</v>
      </c>
      <c r="Q47" s="8">
        <v>61372606</v>
      </c>
      <c r="R47" s="3">
        <v>6.14</v>
      </c>
      <c r="S47" s="6">
        <v>9.7639999999999993</v>
      </c>
      <c r="T47" s="3">
        <v>1.22</v>
      </c>
      <c r="U47" s="10">
        <v>3.4699999999999998E-4</v>
      </c>
      <c r="V47" s="9">
        <v>0.01</v>
      </c>
      <c r="W47" s="5">
        <v>0.71699999999999997</v>
      </c>
      <c r="X47" s="4">
        <v>0</v>
      </c>
      <c r="Y47" s="5">
        <v>0.52800000000000002</v>
      </c>
      <c r="Z47" s="4">
        <v>0</v>
      </c>
      <c r="AC47" s="5">
        <v>2.6800000000000001E-4</v>
      </c>
      <c r="AD47" s="4">
        <v>0.01</v>
      </c>
      <c r="AE47" s="14" t="s">
        <v>139</v>
      </c>
    </row>
    <row r="48" spans="1:31">
      <c r="A48" t="s">
        <v>140</v>
      </c>
      <c r="B48" s="1" t="s">
        <v>141</v>
      </c>
      <c r="C48" s="7">
        <v>107</v>
      </c>
      <c r="D48" s="2">
        <v>8.56</v>
      </c>
      <c r="E48" s="7">
        <v>83</v>
      </c>
      <c r="F48" s="2">
        <v>26.56</v>
      </c>
      <c r="G48" s="7">
        <v>111</v>
      </c>
      <c r="H48" s="2">
        <v>71.040000000000006</v>
      </c>
      <c r="M48" s="7">
        <v>163</v>
      </c>
      <c r="N48" s="2">
        <v>37.46</v>
      </c>
      <c r="O48" s="6">
        <v>20.617999999999999</v>
      </c>
      <c r="P48" s="3">
        <v>2.06</v>
      </c>
      <c r="Q48" s="8">
        <v>100000428</v>
      </c>
      <c r="R48" s="3">
        <v>10</v>
      </c>
      <c r="S48" s="6">
        <v>10.138999999999999</v>
      </c>
      <c r="T48" s="3">
        <v>1.27</v>
      </c>
      <c r="U48" s="10">
        <v>3.4699999999999998E-4</v>
      </c>
      <c r="V48" s="9">
        <v>0.01</v>
      </c>
      <c r="W48" s="5">
        <v>0.81399999999999995</v>
      </c>
      <c r="X48" s="4">
        <v>0</v>
      </c>
      <c r="Y48" s="5">
        <v>0.86299999999999999</v>
      </c>
      <c r="Z48" s="4">
        <v>0</v>
      </c>
      <c r="AC48" s="5">
        <v>2.6800000000000001E-4</v>
      </c>
      <c r="AD48" s="4">
        <v>0.01</v>
      </c>
      <c r="AE48" s="14" t="s">
        <v>142</v>
      </c>
    </row>
    <row r="49" spans="1:31">
      <c r="A49" t="s">
        <v>144</v>
      </c>
      <c r="B49" s="1" t="s">
        <v>145</v>
      </c>
      <c r="C49" s="7">
        <v>131</v>
      </c>
      <c r="D49" s="2">
        <v>10.48</v>
      </c>
      <c r="E49" s="7">
        <v>91</v>
      </c>
      <c r="F49" s="2">
        <v>29.12</v>
      </c>
      <c r="G49" s="7">
        <v>119</v>
      </c>
      <c r="H49" s="2">
        <v>76.16</v>
      </c>
      <c r="M49" s="7">
        <v>187</v>
      </c>
      <c r="N49" s="2">
        <v>43.01</v>
      </c>
      <c r="O49" s="6">
        <v>24.085999999999999</v>
      </c>
      <c r="P49" s="3">
        <v>2.41</v>
      </c>
      <c r="Q49" s="8">
        <v>129812768</v>
      </c>
      <c r="R49" s="3">
        <v>12.98</v>
      </c>
      <c r="S49" s="6">
        <v>10.515000000000001</v>
      </c>
      <c r="T49" s="3">
        <v>1.31</v>
      </c>
      <c r="U49" s="10">
        <v>3.4699999999999998E-4</v>
      </c>
      <c r="V49" s="9">
        <v>0.01</v>
      </c>
      <c r="W49" s="5">
        <v>0.83699999999999997</v>
      </c>
      <c r="X49" s="4">
        <v>0</v>
      </c>
      <c r="Y49" s="5">
        <v>1</v>
      </c>
      <c r="Z49" s="4">
        <v>0</v>
      </c>
      <c r="AA49" s="5">
        <v>0.161</v>
      </c>
      <c r="AB49" s="4">
        <v>0.02</v>
      </c>
      <c r="AC49" s="5">
        <v>2.7300000000000002E-4</v>
      </c>
      <c r="AD49" s="4">
        <v>0.01</v>
      </c>
      <c r="AE49" s="14" t="s">
        <v>143</v>
      </c>
    </row>
    <row r="50" spans="1:31">
      <c r="A50" t="s">
        <v>146</v>
      </c>
      <c r="B50" s="1" t="s">
        <v>147</v>
      </c>
      <c r="C50" s="7">
        <v>189</v>
      </c>
      <c r="D50" s="2">
        <v>15.12</v>
      </c>
      <c r="E50" s="7">
        <v>96</v>
      </c>
      <c r="F50" s="2">
        <v>30.72</v>
      </c>
      <c r="G50" s="7">
        <v>121</v>
      </c>
      <c r="H50" s="2">
        <v>77.44</v>
      </c>
      <c r="M50" s="7">
        <v>250</v>
      </c>
      <c r="N50" s="2">
        <v>57.5</v>
      </c>
      <c r="O50" s="6">
        <v>28.28</v>
      </c>
      <c r="P50" s="3">
        <v>2.83</v>
      </c>
      <c r="Q50" s="8">
        <v>164181681</v>
      </c>
      <c r="R50" s="3">
        <v>16.420000000000002</v>
      </c>
      <c r="S50" s="6">
        <v>10.891</v>
      </c>
      <c r="T50" s="3">
        <v>1.38</v>
      </c>
      <c r="U50" s="10">
        <v>3.4699999999999998E-4</v>
      </c>
      <c r="V50" s="9">
        <v>0.01</v>
      </c>
      <c r="W50" s="5">
        <v>1.0249999999999999</v>
      </c>
      <c r="X50" s="4">
        <v>0</v>
      </c>
      <c r="Y50" s="5">
        <v>1</v>
      </c>
      <c r="Z50" s="4">
        <v>0</v>
      </c>
      <c r="AA50" s="5">
        <v>0.51700000000000002</v>
      </c>
      <c r="AB50" s="4">
        <v>0.06</v>
      </c>
      <c r="AC50" s="5">
        <v>2.92E-4</v>
      </c>
      <c r="AD50" s="4">
        <v>0.01</v>
      </c>
      <c r="AE50" s="14" t="s">
        <v>148</v>
      </c>
    </row>
    <row r="51" spans="1:31">
      <c r="A51" t="s">
        <v>153</v>
      </c>
      <c r="C51" s="7">
        <v>230</v>
      </c>
      <c r="D51" s="2">
        <v>18.399999999999999</v>
      </c>
      <c r="E51" s="7">
        <v>121</v>
      </c>
      <c r="F51" s="2">
        <v>38.72</v>
      </c>
      <c r="G51" s="7">
        <v>146</v>
      </c>
      <c r="H51" s="2">
        <v>93.44</v>
      </c>
      <c r="M51" s="7">
        <v>325</v>
      </c>
      <c r="N51" s="2">
        <v>74.75</v>
      </c>
      <c r="O51" s="6">
        <v>33.978000000000002</v>
      </c>
      <c r="P51" s="3">
        <v>3.4</v>
      </c>
      <c r="Q51" s="8">
        <v>219268517</v>
      </c>
      <c r="R51" s="3">
        <v>21.93</v>
      </c>
      <c r="S51" s="6">
        <v>11.269</v>
      </c>
      <c r="T51" s="3">
        <v>1.41</v>
      </c>
      <c r="U51" s="10">
        <v>3.4699999999999998E-4</v>
      </c>
      <c r="V51" s="9">
        <v>0.01</v>
      </c>
      <c r="W51" s="5">
        <v>1.097</v>
      </c>
      <c r="X51" s="4">
        <v>0</v>
      </c>
      <c r="Y51" s="5">
        <v>1</v>
      </c>
      <c r="Z51" s="4">
        <v>0</v>
      </c>
      <c r="AA51" s="5">
        <v>0.65600000000000003</v>
      </c>
      <c r="AB51" s="4">
        <v>0.08</v>
      </c>
      <c r="AC51" s="5">
        <v>5.8699999999999996E-4</v>
      </c>
      <c r="AD51" s="4">
        <v>0.01</v>
      </c>
      <c r="AE51" s="14"/>
    </row>
    <row r="52" spans="1:31">
      <c r="A52" t="s">
        <v>149</v>
      </c>
    </row>
    <row r="53" spans="1:31">
      <c r="A53" t="s">
        <v>150</v>
      </c>
      <c r="B53" s="1" t="s">
        <v>151</v>
      </c>
      <c r="C53" s="7">
        <v>5</v>
      </c>
      <c r="D53" s="2">
        <v>0.4</v>
      </c>
      <c r="E53" s="7">
        <v>5</v>
      </c>
      <c r="F53" s="2">
        <v>1.6</v>
      </c>
      <c r="G53" s="7">
        <v>5</v>
      </c>
      <c r="H53" s="2">
        <v>3.2</v>
      </c>
      <c r="M53" s="7">
        <v>15</v>
      </c>
      <c r="N53" s="2">
        <v>3.45</v>
      </c>
      <c r="O53" s="6">
        <v>1.042</v>
      </c>
      <c r="P53" s="3">
        <v>0.1</v>
      </c>
      <c r="Q53" s="8">
        <v>8020411</v>
      </c>
      <c r="R53" s="3">
        <v>0.8</v>
      </c>
      <c r="S53" s="6">
        <v>0</v>
      </c>
      <c r="T53" s="3">
        <v>0</v>
      </c>
      <c r="U53" s="10">
        <v>0</v>
      </c>
      <c r="V53" s="9">
        <v>0</v>
      </c>
      <c r="W53" s="5">
        <v>2E-3</v>
      </c>
      <c r="X53" s="4">
        <v>0</v>
      </c>
      <c r="Y53" s="5">
        <v>4.2999999999999997E-2</v>
      </c>
      <c r="Z53" s="4">
        <v>0</v>
      </c>
      <c r="AC53" s="5">
        <v>6.2000000000000003E-5</v>
      </c>
      <c r="AD53" s="4">
        <v>0.01</v>
      </c>
      <c r="AE53" s="14" t="s">
        <v>152</v>
      </c>
    </row>
    <row r="54" spans="1:31">
      <c r="A54" t="s">
        <v>154</v>
      </c>
      <c r="B54" s="1" t="s">
        <v>155</v>
      </c>
      <c r="C54" s="7">
        <v>17</v>
      </c>
      <c r="D54" s="2">
        <v>1.36</v>
      </c>
      <c r="E54" s="7">
        <v>17</v>
      </c>
      <c r="F54" s="2">
        <v>5.44</v>
      </c>
      <c r="G54" s="7">
        <v>17</v>
      </c>
      <c r="H54" s="2">
        <v>10.88</v>
      </c>
      <c r="M54" s="7">
        <v>51</v>
      </c>
      <c r="N54" s="2">
        <v>11.73</v>
      </c>
      <c r="O54" s="6">
        <v>3.5419999999999998</v>
      </c>
      <c r="P54" s="3">
        <v>0.35</v>
      </c>
      <c r="Q54" s="8">
        <v>8755663</v>
      </c>
      <c r="R54" s="3">
        <v>0.88</v>
      </c>
      <c r="S54" s="6">
        <v>0</v>
      </c>
      <c r="T54" s="3">
        <v>0</v>
      </c>
      <c r="U54" s="10">
        <v>0</v>
      </c>
      <c r="V54" s="9">
        <v>0</v>
      </c>
      <c r="W54" s="5">
        <v>1.0999999999999999E-2</v>
      </c>
      <c r="X54" s="4">
        <v>0</v>
      </c>
      <c r="Y54" s="5">
        <v>0.151</v>
      </c>
      <c r="Z54" s="4">
        <v>0</v>
      </c>
      <c r="AC54" s="5">
        <v>2.0100000000000001E-4</v>
      </c>
      <c r="AD54" s="4">
        <v>0.01</v>
      </c>
      <c r="AE54" s="14" t="s">
        <v>156</v>
      </c>
    </row>
    <row r="55" spans="1:31">
      <c r="A55" t="s">
        <v>157</v>
      </c>
      <c r="B55" s="1" t="s">
        <v>158</v>
      </c>
      <c r="C55" s="7">
        <v>33</v>
      </c>
      <c r="D55" s="2">
        <v>2.62</v>
      </c>
      <c r="E55" s="7">
        <v>24</v>
      </c>
      <c r="F55" s="2">
        <v>7.68</v>
      </c>
      <c r="G55" s="7">
        <v>26</v>
      </c>
      <c r="H55" s="2">
        <v>16.64</v>
      </c>
      <c r="M55" s="7">
        <v>83</v>
      </c>
      <c r="N55" s="2">
        <v>19.09</v>
      </c>
      <c r="O55" s="6">
        <v>5.7640000000000002</v>
      </c>
      <c r="P55" s="3">
        <v>0.57999999999999996</v>
      </c>
      <c r="Q55" s="8">
        <v>35747619</v>
      </c>
      <c r="R55" s="3">
        <v>3.57</v>
      </c>
      <c r="S55" s="6">
        <v>0.39</v>
      </c>
      <c r="T55" s="3">
        <v>0.05</v>
      </c>
      <c r="U55" s="10">
        <v>0</v>
      </c>
      <c r="V55" s="9">
        <v>0</v>
      </c>
      <c r="W55" s="5">
        <v>0.125</v>
      </c>
      <c r="X55" s="4">
        <v>0</v>
      </c>
      <c r="Y55" s="5">
        <v>0.193</v>
      </c>
      <c r="Z55" s="4">
        <v>0</v>
      </c>
      <c r="AC55" s="5">
        <v>2.0100000000000001E-4</v>
      </c>
      <c r="AD55" s="4">
        <v>0.01</v>
      </c>
      <c r="AE55" s="14" t="s">
        <v>156</v>
      </c>
    </row>
    <row r="56" spans="1:31">
      <c r="A56" t="s">
        <v>159</v>
      </c>
      <c r="B56" s="1" t="s">
        <v>160</v>
      </c>
      <c r="C56" s="7">
        <v>57</v>
      </c>
      <c r="D56" s="2">
        <v>4.5599999999999996</v>
      </c>
      <c r="E56" s="7">
        <v>72</v>
      </c>
      <c r="F56" s="2">
        <v>23.04</v>
      </c>
      <c r="G56" s="7">
        <v>114</v>
      </c>
      <c r="H56" s="2">
        <v>72.959999999999994</v>
      </c>
      <c r="M56" s="7">
        <v>243</v>
      </c>
      <c r="N56" s="2">
        <v>55.89</v>
      </c>
      <c r="O56" s="6">
        <v>16.875</v>
      </c>
      <c r="P56" s="3">
        <v>1.69</v>
      </c>
      <c r="Q56" s="8">
        <v>59619280</v>
      </c>
      <c r="R56" s="3">
        <v>5.96</v>
      </c>
      <c r="S56" s="6">
        <v>0.78100000000000003</v>
      </c>
      <c r="T56" s="3">
        <v>0.1</v>
      </c>
      <c r="U56" s="10">
        <v>0</v>
      </c>
      <c r="V56" s="9">
        <v>0</v>
      </c>
      <c r="W56" s="5">
        <v>0.20599999999999999</v>
      </c>
      <c r="X56" s="4">
        <v>0</v>
      </c>
      <c r="Y56" s="5">
        <v>0.56299999999999994</v>
      </c>
      <c r="Z56" s="4">
        <v>0</v>
      </c>
      <c r="AC56" s="5">
        <v>2.0100000000000001E-4</v>
      </c>
      <c r="AD56" s="4">
        <v>0.01</v>
      </c>
      <c r="AE56" s="14" t="s">
        <v>161</v>
      </c>
    </row>
    <row r="57" spans="1:31">
      <c r="A57" t="s">
        <v>162</v>
      </c>
      <c r="B57" s="1" t="s">
        <v>163</v>
      </c>
      <c r="C57" s="7">
        <v>57</v>
      </c>
      <c r="D57" s="2">
        <v>4.5599999999999996</v>
      </c>
      <c r="E57" s="7">
        <v>79</v>
      </c>
      <c r="F57" s="2">
        <v>25.28</v>
      </c>
      <c r="G57" s="7">
        <v>147</v>
      </c>
      <c r="H57" s="2">
        <v>94.08</v>
      </c>
      <c r="M57" s="7">
        <v>283</v>
      </c>
      <c r="N57" s="2">
        <v>65.09</v>
      </c>
      <c r="O57" s="6">
        <v>19.582999999999998</v>
      </c>
      <c r="P57" s="3">
        <v>1.96</v>
      </c>
      <c r="Q57" s="8">
        <v>62353851</v>
      </c>
      <c r="R57" s="3">
        <v>6.24</v>
      </c>
      <c r="S57" s="6">
        <v>1.171</v>
      </c>
      <c r="T57" s="3">
        <v>0.15</v>
      </c>
      <c r="U57" s="10">
        <v>0</v>
      </c>
      <c r="V57" s="9">
        <v>0</v>
      </c>
      <c r="W57" s="5">
        <v>0.23699999999999999</v>
      </c>
      <c r="X57" s="4">
        <v>0</v>
      </c>
      <c r="Y57" s="5">
        <v>0.626</v>
      </c>
      <c r="Z57" s="4">
        <v>0</v>
      </c>
      <c r="AC57" s="5">
        <v>2.6600000000000001E-4</v>
      </c>
      <c r="AD57" s="4">
        <v>0.01</v>
      </c>
      <c r="AE57" s="14" t="s">
        <v>161</v>
      </c>
    </row>
    <row r="58" spans="1:31">
      <c r="A58" t="s">
        <v>164</v>
      </c>
      <c r="B58" s="1" t="s">
        <v>165</v>
      </c>
      <c r="C58" s="7">
        <v>57</v>
      </c>
      <c r="D58" s="2">
        <v>4.5599999999999996</v>
      </c>
      <c r="E58" s="7">
        <v>106</v>
      </c>
      <c r="F58" s="2">
        <v>33.92</v>
      </c>
      <c r="G58" s="7">
        <v>163</v>
      </c>
      <c r="H58" s="2">
        <v>104.32</v>
      </c>
      <c r="M58" s="7">
        <v>325</v>
      </c>
      <c r="N58" s="2">
        <v>74.75</v>
      </c>
      <c r="O58" s="6">
        <v>22.681000000000001</v>
      </c>
      <c r="P58" s="3">
        <v>2.27</v>
      </c>
      <c r="Q58" s="8">
        <v>66827027</v>
      </c>
      <c r="R58" s="3">
        <v>6.68</v>
      </c>
      <c r="S58" s="6">
        <v>1.5620000000000001</v>
      </c>
      <c r="T58" s="3">
        <v>0.2</v>
      </c>
      <c r="U58" s="10">
        <v>0</v>
      </c>
      <c r="V58" s="9">
        <v>0</v>
      </c>
      <c r="W58" s="5">
        <v>0.29699999999999999</v>
      </c>
      <c r="X58" s="4">
        <v>0</v>
      </c>
      <c r="Y58" s="5">
        <v>0.70399999999999996</v>
      </c>
      <c r="Z58" s="4">
        <v>0</v>
      </c>
      <c r="AC58" s="5">
        <v>5.13E-4</v>
      </c>
      <c r="AD58" s="4">
        <v>0.01</v>
      </c>
      <c r="AE58" s="14" t="s">
        <v>166</v>
      </c>
    </row>
    <row r="59" spans="1:31">
      <c r="A59" t="s">
        <v>167</v>
      </c>
      <c r="B59" s="1" t="s">
        <v>168</v>
      </c>
      <c r="C59" s="7">
        <v>84</v>
      </c>
      <c r="D59" s="2">
        <v>6.72</v>
      </c>
      <c r="E59" s="7">
        <v>144</v>
      </c>
      <c r="F59" s="2">
        <v>46.08</v>
      </c>
      <c r="G59" s="7">
        <v>227</v>
      </c>
      <c r="H59" s="2">
        <v>145.28</v>
      </c>
      <c r="M59" s="7">
        <v>455</v>
      </c>
      <c r="N59" s="2">
        <v>104.65</v>
      </c>
      <c r="O59" s="6">
        <v>31.681000000000001</v>
      </c>
      <c r="P59" s="3">
        <v>3.17</v>
      </c>
      <c r="Q59" s="8">
        <v>116094086</v>
      </c>
      <c r="R59" s="3">
        <v>11.61</v>
      </c>
      <c r="S59" s="6">
        <v>1.952</v>
      </c>
      <c r="T59" s="3">
        <v>0.24</v>
      </c>
      <c r="U59" s="10">
        <v>0</v>
      </c>
      <c r="V59" s="9">
        <v>0</v>
      </c>
      <c r="W59" s="5">
        <v>0.48299999999999998</v>
      </c>
      <c r="X59" s="4">
        <v>0</v>
      </c>
      <c r="Y59" s="5">
        <v>0.874</v>
      </c>
      <c r="Z59" s="4">
        <v>0</v>
      </c>
      <c r="AC59" s="5">
        <v>5.13E-4</v>
      </c>
      <c r="AD59" s="4">
        <v>0.01</v>
      </c>
      <c r="AE59" s="14" t="s">
        <v>166</v>
      </c>
    </row>
    <row r="60" spans="1:31">
      <c r="A60" t="s">
        <v>170</v>
      </c>
      <c r="B60" s="1" t="s">
        <v>169</v>
      </c>
      <c r="C60" s="7">
        <v>122</v>
      </c>
      <c r="D60" s="2">
        <v>9.76</v>
      </c>
      <c r="E60" s="7">
        <v>181</v>
      </c>
      <c r="F60" s="2">
        <v>57.92</v>
      </c>
      <c r="G60" s="7">
        <v>282</v>
      </c>
      <c r="H60" s="2">
        <v>180.48</v>
      </c>
      <c r="M60" s="7">
        <v>586</v>
      </c>
      <c r="N60" s="2">
        <v>134.78</v>
      </c>
      <c r="O60" s="6">
        <v>40.430999999999997</v>
      </c>
      <c r="P60" s="3">
        <v>4.04</v>
      </c>
      <c r="Q60" s="8">
        <v>169486013</v>
      </c>
      <c r="R60" s="3">
        <v>16.95</v>
      </c>
      <c r="S60" s="6">
        <v>2.3420000000000001</v>
      </c>
      <c r="T60" s="3">
        <v>0.28999999999999998</v>
      </c>
      <c r="U60" s="10">
        <v>0</v>
      </c>
      <c r="V60" s="9">
        <v>0</v>
      </c>
      <c r="W60" s="5">
        <v>0.497</v>
      </c>
      <c r="X60" s="4">
        <v>0</v>
      </c>
      <c r="Y60" s="5">
        <v>1</v>
      </c>
      <c r="Z60" s="4">
        <v>0</v>
      </c>
      <c r="AA60" s="5">
        <v>5.3999999999999999E-2</v>
      </c>
      <c r="AB60" s="4">
        <v>0.01</v>
      </c>
      <c r="AC60" s="5">
        <v>2.8000000000000001E-2</v>
      </c>
      <c r="AD60" s="4">
        <v>0.01</v>
      </c>
      <c r="AE60" s="14" t="s">
        <v>166</v>
      </c>
    </row>
    <row r="61" spans="1:31">
      <c r="A61" t="s">
        <v>171</v>
      </c>
      <c r="B61" s="1" t="s">
        <v>172</v>
      </c>
      <c r="C61" s="7">
        <v>160</v>
      </c>
      <c r="D61" s="2">
        <v>12.8</v>
      </c>
      <c r="E61" s="7">
        <v>220</v>
      </c>
      <c r="F61" s="2">
        <v>70.400000000000006</v>
      </c>
      <c r="G61" s="7">
        <v>339</v>
      </c>
      <c r="H61" s="2">
        <v>216.96</v>
      </c>
      <c r="M61" s="7">
        <v>719</v>
      </c>
      <c r="N61" s="2">
        <v>165.37</v>
      </c>
      <c r="O61" s="6">
        <v>50.014000000000003</v>
      </c>
      <c r="P61" s="3">
        <v>5</v>
      </c>
      <c r="Q61" s="8">
        <v>179099885</v>
      </c>
      <c r="R61" s="3">
        <v>17.91</v>
      </c>
      <c r="S61" s="6">
        <v>2.7330000000000001</v>
      </c>
      <c r="T61" s="3">
        <v>0.34</v>
      </c>
      <c r="U61" s="10">
        <v>0</v>
      </c>
      <c r="V61" s="9">
        <v>0</v>
      </c>
      <c r="W61" s="5">
        <v>0.52</v>
      </c>
      <c r="X61" s="4">
        <v>0</v>
      </c>
      <c r="Y61" s="5">
        <v>1</v>
      </c>
      <c r="Z61" s="4">
        <v>0</v>
      </c>
      <c r="AA61" s="5">
        <v>0.35899999999999999</v>
      </c>
      <c r="AB61" s="4">
        <v>0.04</v>
      </c>
      <c r="AC61" s="5">
        <v>2.9000000000000001E-2</v>
      </c>
      <c r="AD61" s="4">
        <v>0.01</v>
      </c>
      <c r="AE61" s="14" t="s">
        <v>173</v>
      </c>
    </row>
    <row r="62" spans="1:31">
      <c r="A62" t="s">
        <v>174</v>
      </c>
      <c r="B62" s="1" t="s">
        <v>175</v>
      </c>
      <c r="C62" s="7">
        <v>160</v>
      </c>
      <c r="D62" s="2">
        <v>12.8</v>
      </c>
      <c r="E62" s="7">
        <v>220</v>
      </c>
      <c r="F62" s="2">
        <v>70.400000000000006</v>
      </c>
      <c r="G62" s="7">
        <v>339</v>
      </c>
      <c r="H62" s="2">
        <v>216.96</v>
      </c>
      <c r="M62" s="7">
        <v>719</v>
      </c>
      <c r="N62" s="2">
        <v>165.37</v>
      </c>
      <c r="O62" s="6">
        <v>50.014000000000003</v>
      </c>
      <c r="P62" s="3">
        <v>5</v>
      </c>
      <c r="Q62" s="8">
        <v>179099885</v>
      </c>
      <c r="R62" s="3">
        <v>17.91</v>
      </c>
      <c r="S62" s="6">
        <v>3.1230000000000002</v>
      </c>
      <c r="T62" s="3">
        <v>0.39</v>
      </c>
      <c r="U62" s="10">
        <v>0</v>
      </c>
      <c r="V62" s="9">
        <v>0</v>
      </c>
      <c r="W62" s="5">
        <v>0.52</v>
      </c>
      <c r="X62" s="4">
        <v>0</v>
      </c>
      <c r="Y62" s="5">
        <v>1</v>
      </c>
      <c r="Z62" s="4">
        <v>0</v>
      </c>
      <c r="AA62" s="5">
        <v>0.35899999999999999</v>
      </c>
      <c r="AB62" s="4">
        <v>0.04</v>
      </c>
      <c r="AC62" s="5">
        <v>2.9000000000000001E-2</v>
      </c>
      <c r="AD62" s="4">
        <v>0.01</v>
      </c>
      <c r="AE62" s="14" t="s">
        <v>39</v>
      </c>
    </row>
    <row r="63" spans="1:31">
      <c r="A63" t="s">
        <v>176</v>
      </c>
      <c r="B63" s="1" t="s">
        <v>177</v>
      </c>
      <c r="C63" s="7">
        <v>160</v>
      </c>
      <c r="D63" s="2">
        <v>12.8</v>
      </c>
      <c r="E63" s="7">
        <v>220</v>
      </c>
      <c r="F63" s="2">
        <v>70.400000000000006</v>
      </c>
      <c r="G63" s="7">
        <v>339</v>
      </c>
      <c r="H63" s="2">
        <v>216.96</v>
      </c>
      <c r="M63" s="7">
        <v>719</v>
      </c>
      <c r="N63" s="2">
        <v>165.37</v>
      </c>
      <c r="O63" s="6">
        <v>50.014000000000003</v>
      </c>
      <c r="P63" s="3">
        <v>5</v>
      </c>
      <c r="Q63" s="8">
        <v>179099885</v>
      </c>
      <c r="R63" s="3">
        <v>17.91</v>
      </c>
      <c r="S63" s="6">
        <v>3.5129999999999999</v>
      </c>
      <c r="T63" s="3">
        <v>0.44</v>
      </c>
      <c r="U63" s="10">
        <v>0</v>
      </c>
      <c r="V63" s="9">
        <v>0</v>
      </c>
      <c r="W63" s="5">
        <v>0.52</v>
      </c>
      <c r="X63" s="4">
        <v>0</v>
      </c>
      <c r="Y63" s="5">
        <v>1</v>
      </c>
      <c r="Z63" s="4">
        <v>0</v>
      </c>
      <c r="AA63" s="5">
        <v>0.35899999999999999</v>
      </c>
      <c r="AB63" s="4">
        <v>0.04</v>
      </c>
      <c r="AC63" s="5">
        <v>2.9000000000000001E-2</v>
      </c>
      <c r="AD63" s="4">
        <v>0.01</v>
      </c>
      <c r="AE63" s="14" t="s">
        <v>39</v>
      </c>
    </row>
    <row r="64" spans="1:31">
      <c r="A64" t="s">
        <v>179</v>
      </c>
      <c r="B64" s="1" t="s">
        <v>180</v>
      </c>
      <c r="C64" s="7">
        <v>164</v>
      </c>
      <c r="D64" s="2">
        <v>13.12</v>
      </c>
      <c r="E64" s="7">
        <v>220</v>
      </c>
      <c r="F64" s="2">
        <v>70.400000000000006</v>
      </c>
      <c r="G64" s="7">
        <v>339</v>
      </c>
      <c r="H64" s="2">
        <v>216.96</v>
      </c>
      <c r="M64" s="7">
        <v>723</v>
      </c>
      <c r="N64" s="2">
        <v>166.29</v>
      </c>
      <c r="O64" s="6">
        <v>50.319000000000003</v>
      </c>
      <c r="P64" s="3">
        <v>5.03</v>
      </c>
      <c r="Q64" s="8">
        <v>180361828</v>
      </c>
      <c r="R64" s="3">
        <v>18.04</v>
      </c>
      <c r="S64" s="6">
        <v>3.9039999999999999</v>
      </c>
      <c r="T64" s="3">
        <v>0.49</v>
      </c>
      <c r="U64" s="10">
        <v>0</v>
      </c>
      <c r="V64" s="9">
        <v>0</v>
      </c>
      <c r="W64" s="5">
        <v>0.54800000000000004</v>
      </c>
      <c r="X64" s="4">
        <v>1</v>
      </c>
      <c r="Y64" s="5">
        <v>1</v>
      </c>
      <c r="Z64" s="4">
        <v>0</v>
      </c>
      <c r="AA64" s="5">
        <v>0.36799999999999999</v>
      </c>
      <c r="AB64" s="4">
        <v>0.04</v>
      </c>
      <c r="AC64" s="5">
        <v>2.9000000000000001E-2</v>
      </c>
      <c r="AD64" s="4">
        <v>0.01</v>
      </c>
      <c r="AE64" s="14" t="s">
        <v>178</v>
      </c>
    </row>
    <row r="65" spans="1:31">
      <c r="A65" t="s">
        <v>181</v>
      </c>
      <c r="B65" s="1" t="s">
        <v>182</v>
      </c>
      <c r="C65" s="7">
        <v>166</v>
      </c>
      <c r="D65" s="2">
        <v>13.28</v>
      </c>
      <c r="E65" s="7">
        <v>220</v>
      </c>
      <c r="F65" s="2">
        <v>70.400000000000006</v>
      </c>
      <c r="G65" s="7">
        <v>339</v>
      </c>
      <c r="H65" s="2">
        <v>216.96</v>
      </c>
      <c r="M65" s="7">
        <v>725</v>
      </c>
      <c r="N65" s="2">
        <v>166.75</v>
      </c>
      <c r="O65" s="6">
        <v>50.457999999999998</v>
      </c>
      <c r="P65" s="3">
        <v>5.05</v>
      </c>
      <c r="Q65" s="8">
        <v>180517797</v>
      </c>
      <c r="R65" s="3">
        <v>18.05</v>
      </c>
      <c r="S65" s="6">
        <v>4.2939999999999996</v>
      </c>
      <c r="T65" s="3">
        <v>0.54</v>
      </c>
      <c r="U65" s="10">
        <v>0</v>
      </c>
      <c r="V65" s="9">
        <v>0</v>
      </c>
      <c r="W65" s="5">
        <v>0.57499999999999996</v>
      </c>
      <c r="X65" s="4">
        <v>0</v>
      </c>
      <c r="Y65" s="5">
        <v>1</v>
      </c>
      <c r="Z65" s="4">
        <v>0</v>
      </c>
      <c r="AA65" s="5">
        <v>0.373</v>
      </c>
      <c r="AB65" s="4">
        <v>0.04</v>
      </c>
      <c r="AC65" s="5">
        <v>2.9000000000000001E-2</v>
      </c>
      <c r="AD65" s="4">
        <v>0.01</v>
      </c>
      <c r="AE65" s="14" t="s">
        <v>183</v>
      </c>
    </row>
    <row r="66" spans="1:31">
      <c r="A66" t="s">
        <v>185</v>
      </c>
      <c r="B66" s="1" t="s">
        <v>186</v>
      </c>
      <c r="C66" s="7">
        <v>168</v>
      </c>
      <c r="D66" s="2">
        <v>13.44</v>
      </c>
      <c r="E66" s="7">
        <v>220</v>
      </c>
      <c r="F66" s="2">
        <v>70.400000000000006</v>
      </c>
      <c r="G66" s="7">
        <v>339</v>
      </c>
      <c r="H66" s="2">
        <v>216.96</v>
      </c>
      <c r="M66" s="7">
        <v>727</v>
      </c>
      <c r="N66" s="2">
        <v>167.21</v>
      </c>
      <c r="O66" s="6">
        <v>50.597000000000001</v>
      </c>
      <c r="P66" s="3">
        <v>5.0599999999999996</v>
      </c>
      <c r="Q66" s="8">
        <v>185155944</v>
      </c>
      <c r="R66" s="3">
        <v>18.52</v>
      </c>
      <c r="S66" s="6">
        <v>4.6849999999999996</v>
      </c>
      <c r="T66" s="3">
        <v>0.59</v>
      </c>
      <c r="U66" s="10">
        <v>0</v>
      </c>
      <c r="V66" s="9">
        <v>0</v>
      </c>
      <c r="W66" s="5">
        <v>0.60099999999999998</v>
      </c>
      <c r="X66" s="4">
        <v>0</v>
      </c>
      <c r="Y66" s="5">
        <v>1</v>
      </c>
      <c r="Z66" s="4">
        <v>0</v>
      </c>
      <c r="AA66" s="5">
        <v>0.376</v>
      </c>
      <c r="AB66" s="4">
        <v>0.05</v>
      </c>
      <c r="AC66" s="5">
        <v>2.9000000000000001E-2</v>
      </c>
      <c r="AD66" s="4">
        <v>0.01</v>
      </c>
      <c r="AE66" t="s">
        <v>184</v>
      </c>
    </row>
    <row r="67" spans="1:31">
      <c r="A67" s="26" t="s">
        <v>187</v>
      </c>
      <c r="B67" s="1" t="s">
        <v>186</v>
      </c>
      <c r="C67" s="7">
        <v>168</v>
      </c>
      <c r="D67" s="2">
        <v>13.44</v>
      </c>
      <c r="E67" s="7">
        <v>220</v>
      </c>
      <c r="F67" s="2">
        <v>70.400000000000006</v>
      </c>
      <c r="G67" s="7">
        <v>339</v>
      </c>
      <c r="H67" s="2">
        <v>216.96</v>
      </c>
      <c r="M67" s="7">
        <v>727</v>
      </c>
      <c r="N67" s="2">
        <v>167.21</v>
      </c>
      <c r="O67" s="6">
        <v>50.597000000000001</v>
      </c>
      <c r="P67" s="3">
        <v>5.0599999999999996</v>
      </c>
      <c r="Q67" s="8">
        <v>185155944</v>
      </c>
      <c r="R67" s="3">
        <v>18.52</v>
      </c>
      <c r="S67" s="6">
        <v>4.6849999999999996</v>
      </c>
      <c r="T67" s="3">
        <v>0.59</v>
      </c>
      <c r="U67" s="10">
        <v>0</v>
      </c>
      <c r="V67" s="9">
        <v>0</v>
      </c>
      <c r="W67" s="5">
        <v>0.60099999999999998</v>
      </c>
      <c r="X67" s="4">
        <v>0</v>
      </c>
      <c r="Y67" s="5">
        <v>1</v>
      </c>
      <c r="Z67" s="4">
        <v>0</v>
      </c>
      <c r="AA67" s="5">
        <v>0.376</v>
      </c>
      <c r="AB67" s="4">
        <v>0.05</v>
      </c>
      <c r="AC67" s="5">
        <v>2.9000000000000001E-2</v>
      </c>
      <c r="AD67" s="4">
        <v>0.01</v>
      </c>
      <c r="AE67" s="14" t="s">
        <v>188</v>
      </c>
    </row>
    <row r="68" spans="1:31">
      <c r="A68" t="s">
        <v>189</v>
      </c>
      <c r="B68" s="1" t="s">
        <v>190</v>
      </c>
      <c r="C68" s="7">
        <v>170</v>
      </c>
      <c r="D68" s="2">
        <v>13.6</v>
      </c>
      <c r="E68" s="7">
        <v>220</v>
      </c>
      <c r="F68" s="2">
        <v>70.400000000000006</v>
      </c>
      <c r="G68" s="7">
        <v>339</v>
      </c>
      <c r="H68" s="2">
        <v>216.96</v>
      </c>
      <c r="M68" s="7">
        <v>729</v>
      </c>
      <c r="N68" s="2">
        <v>167.67</v>
      </c>
      <c r="O68" s="6">
        <v>50.735999999999997</v>
      </c>
      <c r="P68" s="3">
        <v>5.07</v>
      </c>
      <c r="Q68" s="8">
        <v>185289485</v>
      </c>
      <c r="R68" s="3">
        <v>18.53</v>
      </c>
      <c r="S68" s="6">
        <v>5.0750000000000002</v>
      </c>
      <c r="T68" s="3">
        <v>0.63</v>
      </c>
      <c r="U68" s="10">
        <v>0</v>
      </c>
      <c r="V68" s="9">
        <v>0</v>
      </c>
      <c r="W68" s="5">
        <v>0.628</v>
      </c>
      <c r="X68" s="4">
        <v>0</v>
      </c>
      <c r="Y68" s="5">
        <v>1</v>
      </c>
      <c r="Z68" s="4">
        <v>0</v>
      </c>
      <c r="AA68" s="5">
        <v>0.38100000000000001</v>
      </c>
      <c r="AB68" s="4">
        <v>0.05</v>
      </c>
      <c r="AC68" s="5">
        <v>2.9000000000000001E-2</v>
      </c>
      <c r="AD68" s="4">
        <v>0.01</v>
      </c>
      <c r="AE68" t="s">
        <v>191</v>
      </c>
    </row>
    <row r="69" spans="1:31">
      <c r="A69" t="s">
        <v>192</v>
      </c>
      <c r="B69" s="1" t="s">
        <v>193</v>
      </c>
      <c r="C69" s="7">
        <v>192</v>
      </c>
      <c r="D69" s="2">
        <v>15.36</v>
      </c>
      <c r="E69" s="7">
        <v>240</v>
      </c>
      <c r="F69" s="2">
        <v>76.8</v>
      </c>
      <c r="G69" s="7">
        <v>359</v>
      </c>
      <c r="H69" s="2">
        <v>229.76</v>
      </c>
      <c r="M69" s="7">
        <v>791</v>
      </c>
      <c r="N69" s="2">
        <v>181.93</v>
      </c>
      <c r="O69" s="6">
        <v>50.735999999999997</v>
      </c>
      <c r="P69" s="3">
        <v>5.07</v>
      </c>
      <c r="Q69" s="8">
        <v>185289485</v>
      </c>
      <c r="R69" s="3">
        <v>18.53</v>
      </c>
      <c r="S69" s="6">
        <v>5.0750000000000002</v>
      </c>
      <c r="T69" s="3">
        <v>0.63</v>
      </c>
      <c r="U69" s="10">
        <v>0</v>
      </c>
      <c r="V69" s="9">
        <v>0</v>
      </c>
      <c r="W69" s="5">
        <v>0.90200000000000002</v>
      </c>
      <c r="X69" s="4">
        <v>0</v>
      </c>
      <c r="Y69" s="5">
        <v>1</v>
      </c>
      <c r="Z69" s="4">
        <v>0</v>
      </c>
      <c r="AA69" s="5">
        <v>0.45800000000000002</v>
      </c>
      <c r="AB69" s="4">
        <v>0.05</v>
      </c>
      <c r="AC69" s="5">
        <v>2.9000000000000001E-2</v>
      </c>
      <c r="AD69" s="4">
        <v>0.01</v>
      </c>
      <c r="AE69" s="14" t="s">
        <v>194</v>
      </c>
    </row>
    <row r="70" spans="1:31">
      <c r="A70" t="s">
        <v>195</v>
      </c>
      <c r="B70" s="1" t="s">
        <v>196</v>
      </c>
      <c r="C70" s="7">
        <v>301</v>
      </c>
      <c r="D70" s="2">
        <v>24.08</v>
      </c>
      <c r="E70" s="7">
        <v>348</v>
      </c>
      <c r="F70" s="2">
        <v>111.36</v>
      </c>
      <c r="G70" s="7">
        <v>467</v>
      </c>
      <c r="H70" s="2">
        <v>298.88</v>
      </c>
      <c r="M70" s="7">
        <v>1115</v>
      </c>
      <c r="N70" s="2">
        <v>256.45</v>
      </c>
      <c r="O70" s="6">
        <v>77.769000000000005</v>
      </c>
      <c r="P70" s="3">
        <v>7.78</v>
      </c>
      <c r="Q70" s="8">
        <v>341476344</v>
      </c>
      <c r="R70" s="3">
        <v>34.15</v>
      </c>
      <c r="S70" s="6">
        <v>5.0750000000000002</v>
      </c>
      <c r="T70" s="3">
        <v>0.63</v>
      </c>
      <c r="U70" s="10">
        <v>0</v>
      </c>
      <c r="V70" s="9">
        <v>0</v>
      </c>
      <c r="W70" s="5">
        <v>0.95899999999999996</v>
      </c>
      <c r="X70" s="4">
        <v>0</v>
      </c>
      <c r="Y70" s="5">
        <v>1</v>
      </c>
      <c r="Z70" s="4">
        <v>0</v>
      </c>
      <c r="AA70" s="5">
        <v>1.002</v>
      </c>
      <c r="AB70" s="4">
        <v>0.12</v>
      </c>
      <c r="AC70" s="5">
        <v>0.17499999999999999</v>
      </c>
      <c r="AD70" s="4">
        <v>0.01</v>
      </c>
      <c r="AE70" s="14" t="s">
        <v>194</v>
      </c>
    </row>
    <row r="71" spans="1:31">
      <c r="A71" t="s">
        <v>197</v>
      </c>
      <c r="B71" s="1" t="s">
        <v>198</v>
      </c>
      <c r="C71" s="7">
        <v>337</v>
      </c>
      <c r="D71" s="2">
        <v>26.96</v>
      </c>
      <c r="E71" s="7">
        <v>384</v>
      </c>
      <c r="F71" s="2">
        <v>122.88</v>
      </c>
      <c r="G71" s="7">
        <v>503</v>
      </c>
      <c r="H71" s="2">
        <v>321.92</v>
      </c>
      <c r="M71" s="7">
        <v>1223</v>
      </c>
      <c r="N71" s="2">
        <v>281.29000000000002</v>
      </c>
      <c r="O71" s="6">
        <v>85.492000000000004</v>
      </c>
      <c r="P71" s="3">
        <v>8.5500000000000007</v>
      </c>
      <c r="Q71" s="8">
        <v>341761471</v>
      </c>
      <c r="R71" s="3">
        <v>34.18</v>
      </c>
      <c r="S71" s="6">
        <v>5.0750000000000002</v>
      </c>
      <c r="T71" s="3">
        <v>0.63</v>
      </c>
      <c r="U71" s="10">
        <v>0</v>
      </c>
      <c r="V71" s="9">
        <v>0</v>
      </c>
      <c r="W71" s="5">
        <v>0.97099999999999997</v>
      </c>
      <c r="X71" s="4">
        <v>0</v>
      </c>
      <c r="Y71" s="5">
        <v>1</v>
      </c>
      <c r="Z71" s="4">
        <v>0</v>
      </c>
      <c r="AA71" s="5">
        <v>1.2090000000000001</v>
      </c>
      <c r="AB71" s="4">
        <v>0.15</v>
      </c>
      <c r="AC71" s="5">
        <v>0.28399999999999997</v>
      </c>
      <c r="AD71" s="4">
        <v>0.01</v>
      </c>
      <c r="AE71" s="14" t="s">
        <v>194</v>
      </c>
    </row>
    <row r="72" spans="1:31">
      <c r="A72" t="s">
        <v>199</v>
      </c>
      <c r="B72" s="1" t="s">
        <v>200</v>
      </c>
      <c r="C72" s="7">
        <v>363</v>
      </c>
      <c r="D72" s="2">
        <v>29.04</v>
      </c>
      <c r="E72" s="7">
        <v>412</v>
      </c>
      <c r="F72" s="2">
        <v>131.84</v>
      </c>
      <c r="G72" s="7">
        <v>529</v>
      </c>
      <c r="H72" s="2">
        <v>338.56</v>
      </c>
      <c r="M72" s="7">
        <v>1304</v>
      </c>
      <c r="N72" s="2">
        <v>299.92</v>
      </c>
      <c r="O72" s="6">
        <v>91.756</v>
      </c>
      <c r="P72" s="3">
        <v>9.18</v>
      </c>
      <c r="Q72" s="8">
        <v>342055296</v>
      </c>
      <c r="R72" s="3">
        <v>34.21</v>
      </c>
      <c r="S72" s="6">
        <v>5.4710000000000001</v>
      </c>
      <c r="T72" s="3">
        <v>0.68</v>
      </c>
      <c r="U72" s="10">
        <v>0</v>
      </c>
      <c r="V72" s="9">
        <v>0</v>
      </c>
      <c r="W72" s="5">
        <v>0.98899999999999999</v>
      </c>
      <c r="X72" s="4">
        <v>0</v>
      </c>
      <c r="Y72" s="5">
        <v>1</v>
      </c>
      <c r="Z72" s="4">
        <v>0</v>
      </c>
      <c r="AA72" s="5">
        <v>1.5</v>
      </c>
      <c r="AB72" s="4">
        <v>0.18</v>
      </c>
      <c r="AC72" s="5">
        <v>0.38700000000000001</v>
      </c>
      <c r="AD72" s="4">
        <v>0.01</v>
      </c>
      <c r="AE72" s="14" t="s">
        <v>173</v>
      </c>
    </row>
    <row r="73" spans="1:31">
      <c r="A73" t="s">
        <v>201</v>
      </c>
      <c r="B73" s="1" t="s">
        <v>202</v>
      </c>
      <c r="C73" s="7">
        <v>389</v>
      </c>
      <c r="D73" s="28">
        <f t="shared" ref="D73:D80" si="0">C73*0.08</f>
        <v>31.12</v>
      </c>
      <c r="E73" s="7">
        <v>436</v>
      </c>
      <c r="F73" s="28">
        <f t="shared" ref="F73:F80" si="1">E73*0.32</f>
        <v>139.52000000000001</v>
      </c>
      <c r="G73" s="7">
        <v>555</v>
      </c>
      <c r="H73" s="28">
        <f t="shared" ref="H73:H80" si="2">G73*0.64</f>
        <v>355.2</v>
      </c>
      <c r="I73" s="7"/>
      <c r="J73" s="28"/>
      <c r="K73" s="7"/>
      <c r="L73" s="28"/>
      <c r="M73" s="7">
        <v>1382</v>
      </c>
      <c r="N73" s="28">
        <f t="shared" ref="N73:N80" si="3">M73*0.23</f>
        <v>317.86</v>
      </c>
      <c r="O73" s="6">
        <v>96.7</v>
      </c>
      <c r="P73" s="28">
        <f t="shared" ref="P73:P80" si="4">O73*0.1</f>
        <v>9.6700000000000017</v>
      </c>
      <c r="Q73" s="8">
        <v>390557022</v>
      </c>
      <c r="R73" s="28">
        <f t="shared" ref="R73:R80" si="5">Q73*0.1/1000000</f>
        <v>39.055702200000006</v>
      </c>
      <c r="S73" s="6">
        <v>5.8680000000000003</v>
      </c>
      <c r="T73" s="28">
        <f t="shared" ref="T73:T80" si="6">S73*0.125</f>
        <v>0.73350000000000004</v>
      </c>
      <c r="U73" s="10">
        <v>0</v>
      </c>
      <c r="V73" s="9">
        <v>0</v>
      </c>
      <c r="W73" s="5">
        <v>1.165</v>
      </c>
      <c r="X73" s="28">
        <f t="shared" ref="X73:X80" si="7">W73*0</f>
        <v>0</v>
      </c>
      <c r="Y73" s="5">
        <v>1</v>
      </c>
      <c r="Z73" s="28">
        <f t="shared" ref="Z73:Z80" si="8">Y73*0</f>
        <v>0</v>
      </c>
      <c r="AA73" s="5">
        <v>1.6339999999999999</v>
      </c>
      <c r="AB73" s="28">
        <f t="shared" ref="AB73:AB80" si="9">AA73*0.12</f>
        <v>0.19607999999999998</v>
      </c>
      <c r="AC73" s="5">
        <v>0.38700000000000001</v>
      </c>
      <c r="AD73" s="28">
        <f t="shared" ref="AD73:AD80" si="10">ROUNDUP(AC73*0.01,2)</f>
        <v>0.01</v>
      </c>
      <c r="AE73" s="14" t="s">
        <v>203</v>
      </c>
    </row>
    <row r="74" spans="1:31">
      <c r="A74" t="s">
        <v>204</v>
      </c>
      <c r="B74" s="1" t="s">
        <v>205</v>
      </c>
      <c r="C74" s="7">
        <v>439</v>
      </c>
      <c r="D74" s="28">
        <f t="shared" si="0"/>
        <v>35.119999999999997</v>
      </c>
      <c r="E74" s="7">
        <v>486</v>
      </c>
      <c r="F74" s="28">
        <f t="shared" si="1"/>
        <v>155.52000000000001</v>
      </c>
      <c r="G74" s="7">
        <v>605</v>
      </c>
      <c r="H74" s="28">
        <f t="shared" si="2"/>
        <v>387.2</v>
      </c>
      <c r="I74" s="7"/>
      <c r="J74" s="28"/>
      <c r="K74" s="7"/>
      <c r="L74" s="28"/>
      <c r="M74" s="7">
        <v>1532</v>
      </c>
      <c r="N74" s="28">
        <f t="shared" si="3"/>
        <v>352.36</v>
      </c>
      <c r="O74" s="6">
        <v>106.7</v>
      </c>
      <c r="P74" s="28">
        <f t="shared" si="4"/>
        <v>10.670000000000002</v>
      </c>
      <c r="Q74" s="8">
        <v>498164477</v>
      </c>
      <c r="R74" s="28">
        <f t="shared" si="5"/>
        <v>49.816447700000005</v>
      </c>
      <c r="S74" s="6">
        <v>6.2640000000000002</v>
      </c>
      <c r="T74" s="28">
        <f t="shared" si="6"/>
        <v>0.78300000000000003</v>
      </c>
      <c r="U74" s="10">
        <v>0</v>
      </c>
      <c r="V74" s="9">
        <v>0</v>
      </c>
      <c r="W74" s="5">
        <v>1.1879999999999999</v>
      </c>
      <c r="X74" s="28">
        <f t="shared" si="7"/>
        <v>0</v>
      </c>
      <c r="Y74" s="5">
        <v>1</v>
      </c>
      <c r="Z74" s="28">
        <f t="shared" si="8"/>
        <v>0</v>
      </c>
      <c r="AA74" s="5">
        <v>2.097</v>
      </c>
      <c r="AB74" s="28">
        <f t="shared" si="9"/>
        <v>0.25163999999999997</v>
      </c>
      <c r="AC74" s="5">
        <v>0.38700000000000001</v>
      </c>
      <c r="AD74" s="28">
        <f t="shared" si="10"/>
        <v>0.01</v>
      </c>
      <c r="AE74" s="14" t="s">
        <v>203</v>
      </c>
    </row>
    <row r="75" spans="1:31">
      <c r="A75" t="s">
        <v>206</v>
      </c>
      <c r="B75" s="1" t="s">
        <v>207</v>
      </c>
      <c r="C75" s="7">
        <v>491</v>
      </c>
      <c r="D75" s="28">
        <f t="shared" si="0"/>
        <v>39.28</v>
      </c>
      <c r="E75" s="7">
        <v>532</v>
      </c>
      <c r="F75" s="28">
        <f t="shared" si="1"/>
        <v>170.24</v>
      </c>
      <c r="G75" s="7">
        <v>651</v>
      </c>
      <c r="H75" s="28">
        <f t="shared" si="2"/>
        <v>416.64</v>
      </c>
      <c r="I75" s="7"/>
      <c r="J75" s="28"/>
      <c r="K75" s="7"/>
      <c r="L75" s="28"/>
      <c r="M75" s="7">
        <v>1676</v>
      </c>
      <c r="N75" s="28">
        <f t="shared" si="3"/>
        <v>385.48</v>
      </c>
      <c r="O75" s="6">
        <v>117.181</v>
      </c>
      <c r="P75" s="28">
        <f t="shared" si="4"/>
        <v>11.7181</v>
      </c>
      <c r="Q75" s="8">
        <v>563025588</v>
      </c>
      <c r="R75" s="28">
        <f t="shared" si="5"/>
        <v>56.302558800000007</v>
      </c>
      <c r="S75" s="6">
        <v>6.66</v>
      </c>
      <c r="T75" s="28">
        <f t="shared" si="6"/>
        <v>0.83250000000000002</v>
      </c>
      <c r="U75" s="10">
        <v>0</v>
      </c>
      <c r="V75" s="9">
        <v>0</v>
      </c>
      <c r="W75" s="5">
        <v>1.2629999999999999</v>
      </c>
      <c r="X75" s="28">
        <f t="shared" si="7"/>
        <v>0</v>
      </c>
      <c r="Y75" s="5">
        <v>1</v>
      </c>
      <c r="Z75" s="28">
        <f t="shared" si="8"/>
        <v>0</v>
      </c>
      <c r="AA75" s="5">
        <v>2.4660000000000002</v>
      </c>
      <c r="AB75" s="28">
        <f t="shared" si="9"/>
        <v>0.29592000000000002</v>
      </c>
      <c r="AC75" s="5">
        <v>0.38700000000000001</v>
      </c>
      <c r="AD75" s="28">
        <f t="shared" si="10"/>
        <v>0.01</v>
      </c>
      <c r="AE75" s="14" t="s">
        <v>203</v>
      </c>
    </row>
    <row r="76" spans="1:31">
      <c r="A76" s="27" t="s">
        <v>208</v>
      </c>
      <c r="B76" s="1" t="s">
        <v>209</v>
      </c>
      <c r="C76" s="7">
        <v>507</v>
      </c>
      <c r="D76" s="28">
        <f t="shared" si="0"/>
        <v>40.56</v>
      </c>
      <c r="E76" s="7">
        <v>550</v>
      </c>
      <c r="F76" s="28">
        <f t="shared" si="1"/>
        <v>176</v>
      </c>
      <c r="G76" s="7">
        <v>669</v>
      </c>
      <c r="H76" s="28">
        <f t="shared" si="2"/>
        <v>428.16</v>
      </c>
      <c r="I76" s="7"/>
      <c r="J76" s="28"/>
      <c r="K76" s="7"/>
      <c r="L76" s="28"/>
      <c r="M76" s="7">
        <v>1730</v>
      </c>
      <c r="N76" s="28">
        <f t="shared" si="3"/>
        <v>397.90000000000003</v>
      </c>
      <c r="O76" s="6">
        <v>121.292</v>
      </c>
      <c r="P76" s="28">
        <f t="shared" si="4"/>
        <v>12.129200000000001</v>
      </c>
      <c r="Q76" s="8">
        <v>563860379</v>
      </c>
      <c r="R76" s="28">
        <f t="shared" si="5"/>
        <v>56.386037900000005</v>
      </c>
      <c r="S76" s="6">
        <v>7.0570000000000004</v>
      </c>
      <c r="T76" s="28">
        <f t="shared" si="6"/>
        <v>0.88212500000000005</v>
      </c>
      <c r="U76" s="10">
        <v>0</v>
      </c>
      <c r="V76" s="9">
        <v>0</v>
      </c>
      <c r="W76" s="5">
        <v>1.2669999999999999</v>
      </c>
      <c r="X76" s="28">
        <f t="shared" si="7"/>
        <v>0</v>
      </c>
      <c r="Y76" s="5">
        <v>1</v>
      </c>
      <c r="Z76" s="28">
        <f t="shared" si="8"/>
        <v>0</v>
      </c>
      <c r="AA76" s="5">
        <v>2.5270000000000001</v>
      </c>
      <c r="AB76" s="28">
        <f t="shared" si="9"/>
        <v>0.30324000000000001</v>
      </c>
      <c r="AC76" s="5">
        <v>0.38700000000000001</v>
      </c>
      <c r="AD76" s="28">
        <f t="shared" si="10"/>
        <v>0.01</v>
      </c>
      <c r="AE76" s="14" t="s">
        <v>173</v>
      </c>
    </row>
    <row r="77" spans="1:31">
      <c r="A77" t="s">
        <v>210</v>
      </c>
      <c r="B77" s="1" t="s">
        <v>211</v>
      </c>
      <c r="C77" s="7">
        <v>507</v>
      </c>
      <c r="D77" s="28">
        <f t="shared" si="0"/>
        <v>40.56</v>
      </c>
      <c r="E77" s="7">
        <v>560</v>
      </c>
      <c r="F77" s="28">
        <f t="shared" si="1"/>
        <v>179.20000000000002</v>
      </c>
      <c r="G77" s="7">
        <v>669</v>
      </c>
      <c r="H77" s="28">
        <f t="shared" si="2"/>
        <v>428.16</v>
      </c>
      <c r="I77" s="7"/>
      <c r="J77" s="28"/>
      <c r="K77" s="7"/>
      <c r="L77" s="28"/>
      <c r="M77" s="7">
        <v>1740</v>
      </c>
      <c r="N77" s="28">
        <f t="shared" si="3"/>
        <v>400.20000000000005</v>
      </c>
      <c r="O77" s="6">
        <v>121.917</v>
      </c>
      <c r="P77" s="28">
        <f t="shared" si="4"/>
        <v>12.191700000000001</v>
      </c>
      <c r="Q77" s="8">
        <v>563911462</v>
      </c>
      <c r="R77" s="28">
        <f t="shared" si="5"/>
        <v>56.391146200000001</v>
      </c>
      <c r="S77" s="6">
        <v>7.4530000000000003</v>
      </c>
      <c r="T77" s="28">
        <f t="shared" si="6"/>
        <v>0.93162500000000004</v>
      </c>
      <c r="U77" s="10">
        <v>0</v>
      </c>
      <c r="V77" s="9">
        <v>0</v>
      </c>
      <c r="W77" s="5">
        <v>1.2669999999999999</v>
      </c>
      <c r="X77" s="28">
        <f t="shared" si="7"/>
        <v>0</v>
      </c>
      <c r="Y77" s="5">
        <v>1</v>
      </c>
      <c r="Z77" s="28">
        <f t="shared" si="8"/>
        <v>0</v>
      </c>
      <c r="AA77" s="5">
        <v>2.528</v>
      </c>
      <c r="AB77" s="28">
        <f t="shared" si="9"/>
        <v>0.30336000000000002</v>
      </c>
      <c r="AC77" s="5">
        <v>0.38800000000000001</v>
      </c>
      <c r="AD77" s="28">
        <f t="shared" si="10"/>
        <v>0.01</v>
      </c>
      <c r="AE77" s="14" t="s">
        <v>212</v>
      </c>
    </row>
    <row r="78" spans="1:31">
      <c r="A78" t="s">
        <v>213</v>
      </c>
      <c r="B78" s="1" t="s">
        <v>214</v>
      </c>
      <c r="C78" s="7">
        <v>507</v>
      </c>
      <c r="D78" s="28">
        <f t="shared" si="0"/>
        <v>40.56</v>
      </c>
      <c r="E78" s="7">
        <v>584</v>
      </c>
      <c r="F78" s="28">
        <f t="shared" si="1"/>
        <v>186.88</v>
      </c>
      <c r="G78" s="7">
        <v>669</v>
      </c>
      <c r="H78" s="28">
        <f t="shared" si="2"/>
        <v>428.16</v>
      </c>
      <c r="I78" s="7"/>
      <c r="J78" s="28"/>
      <c r="K78" s="7"/>
      <c r="L78" s="28"/>
      <c r="M78" s="7">
        <v>1764</v>
      </c>
      <c r="N78" s="28">
        <f t="shared" si="3"/>
        <v>405.72</v>
      </c>
      <c r="O78" s="6">
        <v>123.583</v>
      </c>
      <c r="P78" s="28">
        <f t="shared" si="4"/>
        <v>12.3583</v>
      </c>
      <c r="Q78" s="8">
        <v>565392939</v>
      </c>
      <c r="R78" s="28">
        <f t="shared" si="5"/>
        <v>56.539293900000004</v>
      </c>
      <c r="S78" s="6">
        <v>7.8490000000000002</v>
      </c>
      <c r="T78" s="28">
        <f t="shared" si="6"/>
        <v>0.98112500000000002</v>
      </c>
      <c r="U78" s="10">
        <v>0</v>
      </c>
      <c r="V78" s="9">
        <v>0</v>
      </c>
      <c r="W78" s="5">
        <v>1.296</v>
      </c>
      <c r="X78" s="28">
        <f t="shared" si="7"/>
        <v>0</v>
      </c>
      <c r="Y78" s="5">
        <v>1</v>
      </c>
      <c r="Z78" s="28">
        <f t="shared" si="8"/>
        <v>0</v>
      </c>
      <c r="AA78" s="5">
        <v>2.5379999999999998</v>
      </c>
      <c r="AB78" s="28">
        <f t="shared" si="9"/>
        <v>0.30455999999999994</v>
      </c>
      <c r="AC78" s="5">
        <v>0.38900000000000001</v>
      </c>
      <c r="AD78" s="28">
        <f t="shared" si="10"/>
        <v>0.01</v>
      </c>
      <c r="AE78" s="14" t="s">
        <v>212</v>
      </c>
    </row>
    <row r="79" spans="1:31">
      <c r="A79" t="s">
        <v>216</v>
      </c>
      <c r="B79" s="1" t="s">
        <v>217</v>
      </c>
      <c r="C79" s="7">
        <v>507</v>
      </c>
      <c r="D79" s="28">
        <f t="shared" si="0"/>
        <v>40.56</v>
      </c>
      <c r="E79" s="7">
        <v>597</v>
      </c>
      <c r="F79" s="28">
        <f t="shared" si="1"/>
        <v>191.04</v>
      </c>
      <c r="G79" s="7">
        <v>669</v>
      </c>
      <c r="H79" s="28">
        <f t="shared" si="2"/>
        <v>428.16</v>
      </c>
      <c r="I79" s="7"/>
      <c r="J79" s="28"/>
      <c r="K79" s="7"/>
      <c r="L79" s="28"/>
      <c r="M79" s="7">
        <v>1777</v>
      </c>
      <c r="N79" s="28">
        <f t="shared" si="3"/>
        <v>408.71000000000004</v>
      </c>
      <c r="O79" s="6">
        <v>124.556</v>
      </c>
      <c r="P79" s="28">
        <f t="shared" si="4"/>
        <v>12.4556</v>
      </c>
      <c r="Q79" s="8">
        <v>566708202</v>
      </c>
      <c r="R79" s="28">
        <f t="shared" si="5"/>
        <v>56.670820200000001</v>
      </c>
      <c r="S79" s="6">
        <v>9.4169999999999998</v>
      </c>
      <c r="T79" s="28">
        <f t="shared" si="6"/>
        <v>1.177125</v>
      </c>
      <c r="U79" s="10">
        <v>0</v>
      </c>
      <c r="V79" s="9">
        <v>0</v>
      </c>
      <c r="W79" s="5">
        <v>1.3759999999999999</v>
      </c>
      <c r="X79" s="28">
        <f t="shared" si="7"/>
        <v>0</v>
      </c>
      <c r="Y79" s="5">
        <v>1</v>
      </c>
      <c r="Z79" s="28">
        <f t="shared" si="8"/>
        <v>0</v>
      </c>
      <c r="AA79" s="5">
        <v>2.5609999999999999</v>
      </c>
      <c r="AB79" s="28">
        <f t="shared" si="9"/>
        <v>0.30731999999999998</v>
      </c>
      <c r="AC79" s="5">
        <v>0.38900000000000001</v>
      </c>
      <c r="AD79" s="28">
        <f t="shared" si="10"/>
        <v>0.01</v>
      </c>
      <c r="AE79" s="14" t="s">
        <v>215</v>
      </c>
    </row>
    <row r="80" spans="1:31">
      <c r="A80" t="s">
        <v>218</v>
      </c>
      <c r="B80" s="1" t="s">
        <v>219</v>
      </c>
      <c r="C80" s="7">
        <v>507</v>
      </c>
      <c r="D80" s="28">
        <f t="shared" si="0"/>
        <v>40.56</v>
      </c>
      <c r="E80" s="7">
        <v>597</v>
      </c>
      <c r="F80" s="28">
        <f t="shared" si="1"/>
        <v>191.04</v>
      </c>
      <c r="G80" s="7">
        <v>678</v>
      </c>
      <c r="H80" s="28">
        <f t="shared" si="2"/>
        <v>433.92</v>
      </c>
      <c r="I80" s="7"/>
      <c r="J80" s="28"/>
      <c r="K80" s="7"/>
      <c r="L80" s="28"/>
      <c r="M80" s="7">
        <v>1786</v>
      </c>
      <c r="N80" s="28">
        <f t="shared" si="3"/>
        <v>410.78000000000003</v>
      </c>
      <c r="O80" s="6">
        <v>125.319</v>
      </c>
      <c r="P80" s="28">
        <f t="shared" si="4"/>
        <v>12.5319</v>
      </c>
      <c r="Q80" s="8">
        <v>568195372</v>
      </c>
      <c r="R80" s="28">
        <f t="shared" si="5"/>
        <v>56.819537200000006</v>
      </c>
      <c r="S80" s="6">
        <v>9.8130000000000006</v>
      </c>
      <c r="T80" s="28">
        <f t="shared" si="6"/>
        <v>1.2266250000000001</v>
      </c>
      <c r="U80" s="10">
        <v>0</v>
      </c>
      <c r="V80" s="9">
        <v>0</v>
      </c>
      <c r="W80" s="5">
        <v>1.4059999999999999</v>
      </c>
      <c r="X80" s="28">
        <f t="shared" si="7"/>
        <v>0</v>
      </c>
      <c r="Y80" s="5">
        <v>1</v>
      </c>
      <c r="Z80" s="28">
        <f t="shared" si="8"/>
        <v>0</v>
      </c>
      <c r="AA80" s="5">
        <v>2.5670000000000002</v>
      </c>
      <c r="AB80" s="28">
        <f t="shared" si="9"/>
        <v>0.30804000000000004</v>
      </c>
      <c r="AC80" s="5">
        <v>0.38900000000000001</v>
      </c>
      <c r="AD80" s="28">
        <f t="shared" si="10"/>
        <v>0.01</v>
      </c>
      <c r="AE80" s="14" t="s">
        <v>220</v>
      </c>
    </row>
    <row r="81" spans="1:34">
      <c r="A81" t="s">
        <v>221</v>
      </c>
      <c r="B81" s="1" t="s">
        <v>222</v>
      </c>
      <c r="C81" s="7">
        <v>507</v>
      </c>
      <c r="D81" s="28">
        <f>C81*0.08</f>
        <v>40.56</v>
      </c>
      <c r="E81" s="7">
        <v>597</v>
      </c>
      <c r="F81" s="28">
        <f>E81*0.32</f>
        <v>191.04</v>
      </c>
      <c r="G81" s="7">
        <v>705</v>
      </c>
      <c r="H81" s="28">
        <f>G81*0.64</f>
        <v>451.2</v>
      </c>
      <c r="I81" s="7"/>
      <c r="J81" s="28"/>
      <c r="K81" s="7"/>
      <c r="L81" s="28"/>
      <c r="M81" s="7">
        <v>1813</v>
      </c>
      <c r="N81" s="28">
        <f>M81*0.23</f>
        <v>416.99</v>
      </c>
      <c r="O81" s="6">
        <v>126.986</v>
      </c>
      <c r="P81" s="28">
        <f>O81*0.1</f>
        <v>12.698600000000001</v>
      </c>
      <c r="Q81" s="8">
        <v>571311107</v>
      </c>
      <c r="R81" s="28">
        <f>Q81*0.1/1000000</f>
        <v>57.131110700000001</v>
      </c>
      <c r="S81" s="6">
        <v>10.210000000000001</v>
      </c>
      <c r="T81" s="28">
        <f>S81*0.125</f>
        <v>1.2762500000000001</v>
      </c>
      <c r="U81" s="10">
        <v>0</v>
      </c>
      <c r="V81" s="9">
        <v>0</v>
      </c>
      <c r="W81" s="5">
        <v>1.4219999999999999</v>
      </c>
      <c r="X81" s="28">
        <f>W81*0</f>
        <v>0</v>
      </c>
      <c r="Y81" s="5">
        <v>1</v>
      </c>
      <c r="Z81" s="28">
        <f>Y81*0</f>
        <v>0</v>
      </c>
      <c r="AA81" s="5">
        <v>2.7450000000000001</v>
      </c>
      <c r="AB81" s="28">
        <f>AA81*0.12</f>
        <v>0.32940000000000003</v>
      </c>
      <c r="AC81" s="5">
        <v>0.38900000000000001</v>
      </c>
      <c r="AD81" s="28">
        <f>ROUNDUP(AC81*0.01,2)</f>
        <v>0.01</v>
      </c>
      <c r="AE81" s="14" t="s">
        <v>220</v>
      </c>
    </row>
    <row r="82" spans="1:34">
      <c r="A82" t="s">
        <v>223</v>
      </c>
      <c r="B82" s="1" t="s">
        <v>224</v>
      </c>
      <c r="C82" s="7">
        <v>507</v>
      </c>
      <c r="D82" s="28">
        <f>C82*0.08</f>
        <v>40.56</v>
      </c>
      <c r="E82" s="7">
        <v>597</v>
      </c>
      <c r="F82" s="28">
        <f>E82*0.32</f>
        <v>191.04</v>
      </c>
      <c r="G82" s="7">
        <v>718</v>
      </c>
      <c r="H82" s="28">
        <f>G82*0.64</f>
        <v>459.52</v>
      </c>
      <c r="I82" s="7"/>
      <c r="J82" s="28"/>
      <c r="K82" s="7"/>
      <c r="L82" s="28"/>
      <c r="M82" s="7">
        <v>1826</v>
      </c>
      <c r="N82" s="28">
        <f>M82*0.23</f>
        <v>419.98</v>
      </c>
      <c r="O82" s="6">
        <v>127.958</v>
      </c>
      <c r="P82" s="28">
        <f>O82*0.1</f>
        <v>12.7958</v>
      </c>
      <c r="Q82" s="8">
        <v>571912874</v>
      </c>
      <c r="R82" s="28">
        <f>Q82*0.1/1000000</f>
        <v>57.191287400000007</v>
      </c>
      <c r="S82" s="6">
        <v>10.606</v>
      </c>
      <c r="T82" s="28">
        <f>S82*0.125</f>
        <v>1.32575</v>
      </c>
      <c r="U82" s="10">
        <v>0</v>
      </c>
      <c r="V82" s="9">
        <v>0</v>
      </c>
      <c r="W82" s="5">
        <v>1.429</v>
      </c>
      <c r="X82" s="28">
        <f>W82*0</f>
        <v>0</v>
      </c>
      <c r="Y82" s="5">
        <v>1</v>
      </c>
      <c r="Z82" s="28">
        <f>Y82*0</f>
        <v>0</v>
      </c>
      <c r="AA82" s="5">
        <v>2.7629999999999999</v>
      </c>
      <c r="AB82" s="28">
        <f>AA82*0.12</f>
        <v>0.33155999999999997</v>
      </c>
      <c r="AC82" s="5">
        <v>0.38900000000000001</v>
      </c>
      <c r="AD82" s="28">
        <f>ROUNDUP(AC82*0.01,2)</f>
        <v>0.01</v>
      </c>
      <c r="AE82" s="14" t="s">
        <v>173</v>
      </c>
    </row>
    <row r="83" spans="1:34">
      <c r="A83" t="s">
        <v>225</v>
      </c>
      <c r="B83" s="1" t="s">
        <v>226</v>
      </c>
      <c r="C83" s="7">
        <v>507</v>
      </c>
      <c r="D83" s="28">
        <f>C83*0.08</f>
        <v>40.56</v>
      </c>
      <c r="E83" s="7">
        <v>597</v>
      </c>
      <c r="F83" s="28">
        <f>E83*0.32</f>
        <v>191.04</v>
      </c>
      <c r="G83" s="7">
        <v>718</v>
      </c>
      <c r="H83" s="28">
        <f>G83*0.64</f>
        <v>459.52</v>
      </c>
      <c r="I83" s="7"/>
      <c r="J83" s="28"/>
      <c r="K83" s="7"/>
      <c r="L83" s="28"/>
      <c r="M83" s="7">
        <v>1826</v>
      </c>
      <c r="N83" s="28">
        <f>M83*0.23</f>
        <v>419.98</v>
      </c>
      <c r="O83" s="6">
        <v>127.958</v>
      </c>
      <c r="P83" s="28">
        <f>O83*0.1</f>
        <v>12.7958</v>
      </c>
      <c r="Q83" s="8">
        <v>571912874</v>
      </c>
      <c r="R83" s="28">
        <f>Q83*0.1/1000000</f>
        <v>57.191287400000007</v>
      </c>
      <c r="S83" s="6">
        <v>11.002000000000001</v>
      </c>
      <c r="T83" s="28">
        <f>S83*0.125</f>
        <v>1.3752500000000001</v>
      </c>
      <c r="U83" s="10">
        <v>0</v>
      </c>
      <c r="V83" s="9">
        <v>0</v>
      </c>
      <c r="W83" s="5">
        <v>1.429</v>
      </c>
      <c r="X83" s="28">
        <f>W83*0</f>
        <v>0</v>
      </c>
      <c r="Y83" s="5">
        <v>1</v>
      </c>
      <c r="Z83" s="28">
        <f>Y83*0</f>
        <v>0</v>
      </c>
      <c r="AA83" s="5">
        <v>2.7629999999999999</v>
      </c>
      <c r="AB83" s="28">
        <f>AA83*0.12</f>
        <v>0.33155999999999997</v>
      </c>
      <c r="AC83" s="5">
        <v>0.38900000000000001</v>
      </c>
      <c r="AD83" s="28">
        <f>ROUNDUP(AC83*0.01,2)</f>
        <v>0.01</v>
      </c>
      <c r="AE83" s="14" t="s">
        <v>39</v>
      </c>
    </row>
    <row r="84" spans="1:34">
      <c r="A84" t="s">
        <v>230</v>
      </c>
      <c r="B84" s="1" t="s">
        <v>228</v>
      </c>
      <c r="C84" s="7">
        <v>507</v>
      </c>
      <c r="D84" s="28">
        <f>C84*0.08</f>
        <v>40.56</v>
      </c>
      <c r="E84" s="7">
        <v>597</v>
      </c>
      <c r="F84" s="28">
        <f>E84*0.32</f>
        <v>191.04</v>
      </c>
      <c r="G84" s="7">
        <v>718</v>
      </c>
      <c r="H84" s="28">
        <f>G84*0.64</f>
        <v>459.52</v>
      </c>
      <c r="I84" s="7"/>
      <c r="J84" s="28"/>
      <c r="K84" s="7"/>
      <c r="L84" s="28"/>
      <c r="M84" s="7">
        <v>1826</v>
      </c>
      <c r="N84" s="28">
        <f>M84*0.23</f>
        <v>419.98</v>
      </c>
      <c r="O84" s="6">
        <v>127.958</v>
      </c>
      <c r="P84" s="28">
        <f>O84*0.1</f>
        <v>12.7958</v>
      </c>
      <c r="Q84" s="8">
        <v>571912874</v>
      </c>
      <c r="R84" s="28">
        <f>Q84*0.1/1000000</f>
        <v>57.191287400000007</v>
      </c>
      <c r="S84" s="6">
        <v>11.002000000000001</v>
      </c>
      <c r="T84" s="28">
        <f>S84*0.125</f>
        <v>1.3752500000000001</v>
      </c>
      <c r="U84" s="10">
        <v>0</v>
      </c>
      <c r="V84" s="9">
        <v>0</v>
      </c>
      <c r="W84" s="5">
        <v>1.429</v>
      </c>
      <c r="X84" s="28">
        <f>W84*0</f>
        <v>0</v>
      </c>
      <c r="Y84" s="5">
        <v>1</v>
      </c>
      <c r="Z84" s="28">
        <f>Y84*0</f>
        <v>0</v>
      </c>
      <c r="AA84" s="5">
        <v>2.7629999999999999</v>
      </c>
      <c r="AB84" s="28">
        <f>AA84*0.12</f>
        <v>0.33155999999999997</v>
      </c>
      <c r="AC84" s="5">
        <v>0.38900000000000001</v>
      </c>
      <c r="AD84" s="28">
        <f>ROUNDUP(AC84*0.01,2)</f>
        <v>0.01</v>
      </c>
      <c r="AE84" s="14" t="s">
        <v>39</v>
      </c>
    </row>
    <row r="85" spans="1:34">
      <c r="A85" t="s">
        <v>229</v>
      </c>
      <c r="D85" s="28"/>
      <c r="F85" s="28"/>
      <c r="H85" s="28"/>
      <c r="I85" s="7"/>
      <c r="J85" s="28"/>
      <c r="K85" s="7"/>
      <c r="L85" s="28"/>
      <c r="N85" s="28"/>
      <c r="P85" s="28"/>
      <c r="R85" s="28"/>
      <c r="T85" s="28"/>
      <c r="X85" s="28"/>
      <c r="Z85" s="28"/>
      <c r="AB85" s="28"/>
      <c r="AD85" s="28"/>
      <c r="AE85" s="14"/>
    </row>
    <row r="86" spans="1:34">
      <c r="A86" t="s">
        <v>227</v>
      </c>
      <c r="B86" s="1" t="s">
        <v>228</v>
      </c>
      <c r="C86" s="7">
        <v>0</v>
      </c>
      <c r="D86" s="28">
        <f t="shared" ref="D86:D101" si="11">C86*0.08</f>
        <v>0</v>
      </c>
      <c r="E86" s="7">
        <v>0</v>
      </c>
      <c r="F86" s="28">
        <f t="shared" ref="F86:F101" si="12">E86*0.32</f>
        <v>0</v>
      </c>
      <c r="G86" s="7">
        <v>0</v>
      </c>
      <c r="H86" s="28">
        <f t="shared" ref="H86:H101" si="13">G86*0.64</f>
        <v>0</v>
      </c>
      <c r="I86" s="7"/>
      <c r="J86" s="28"/>
      <c r="K86" s="7"/>
      <c r="L86" s="28"/>
      <c r="M86" s="7">
        <v>0</v>
      </c>
      <c r="N86" s="28">
        <f t="shared" ref="N86:N101" si="14">M86*0.23</f>
        <v>0</v>
      </c>
      <c r="O86" s="6">
        <v>0</v>
      </c>
      <c r="P86" s="28">
        <f t="shared" ref="P86:P101" si="15">O86*0.1</f>
        <v>0</v>
      </c>
      <c r="Q86" s="8">
        <v>0</v>
      </c>
      <c r="R86" s="28">
        <f t="shared" ref="R86:R101" si="16">Q86*0.1/1000000</f>
        <v>0</v>
      </c>
      <c r="S86" s="6">
        <v>0</v>
      </c>
      <c r="T86" s="28">
        <f t="shared" ref="T86:T101" si="17">S86*0.125</f>
        <v>0</v>
      </c>
      <c r="U86" s="10">
        <v>0</v>
      </c>
      <c r="V86" s="9">
        <v>0</v>
      </c>
      <c r="W86" s="5">
        <v>0</v>
      </c>
      <c r="X86" s="28">
        <f t="shared" ref="X86:X101" si="18">W86*0</f>
        <v>0</v>
      </c>
      <c r="Y86" s="5">
        <v>0</v>
      </c>
      <c r="Z86" s="28">
        <f t="shared" ref="Z86:Z101" si="19">Y86*0</f>
        <v>0</v>
      </c>
      <c r="AA86" s="5">
        <v>0</v>
      </c>
      <c r="AB86" s="28">
        <f t="shared" ref="AB86:AB101" si="20">AA86*0.12</f>
        <v>0</v>
      </c>
      <c r="AC86" s="5">
        <v>0</v>
      </c>
      <c r="AD86" s="28">
        <f t="shared" ref="AD86:AD101" si="21">ROUNDUP(AC86*0.01,2)</f>
        <v>0</v>
      </c>
      <c r="AE86" s="14" t="s">
        <v>39</v>
      </c>
    </row>
    <row r="87" spans="1:34">
      <c r="A87" t="s">
        <v>231</v>
      </c>
      <c r="B87" s="1" t="s">
        <v>232</v>
      </c>
      <c r="C87" s="7">
        <v>0</v>
      </c>
      <c r="D87" s="28">
        <f t="shared" si="11"/>
        <v>0</v>
      </c>
      <c r="E87" s="7">
        <v>8</v>
      </c>
      <c r="F87" s="28">
        <f t="shared" si="12"/>
        <v>2.56</v>
      </c>
      <c r="G87" s="7">
        <v>0</v>
      </c>
      <c r="H87" s="28">
        <f t="shared" si="13"/>
        <v>0</v>
      </c>
      <c r="I87" s="7"/>
      <c r="J87" s="28"/>
      <c r="K87" s="7"/>
      <c r="L87" s="28"/>
      <c r="M87" s="7">
        <v>12</v>
      </c>
      <c r="N87" s="28">
        <f t="shared" si="14"/>
        <v>2.7600000000000002</v>
      </c>
      <c r="O87" s="6">
        <v>0.69899999999999995</v>
      </c>
      <c r="P87" s="28">
        <f t="shared" si="15"/>
        <v>6.9900000000000004E-2</v>
      </c>
      <c r="Q87" s="8">
        <v>954409</v>
      </c>
      <c r="R87" s="28">
        <f t="shared" si="16"/>
        <v>9.5440900000000009E-2</v>
      </c>
      <c r="S87" s="6">
        <v>0</v>
      </c>
      <c r="T87" s="28">
        <f t="shared" si="17"/>
        <v>0</v>
      </c>
      <c r="U87" s="10">
        <v>0</v>
      </c>
      <c r="V87" s="9">
        <v>0</v>
      </c>
      <c r="W87" s="5">
        <v>0.109</v>
      </c>
      <c r="X87" s="28">
        <f t="shared" si="18"/>
        <v>0</v>
      </c>
      <c r="Y87" s="5">
        <v>1.4999999999999999E-2</v>
      </c>
      <c r="Z87" s="28">
        <f t="shared" si="19"/>
        <v>0</v>
      </c>
      <c r="AA87" s="5">
        <v>0</v>
      </c>
      <c r="AB87" s="28">
        <f t="shared" si="20"/>
        <v>0</v>
      </c>
      <c r="AC87" s="5">
        <v>1.2E-5</v>
      </c>
      <c r="AD87" s="28">
        <f t="shared" si="21"/>
        <v>0.01</v>
      </c>
      <c r="AE87" s="14" t="s">
        <v>233</v>
      </c>
    </row>
    <row r="88" spans="1:34">
      <c r="A88" t="s">
        <v>234</v>
      </c>
      <c r="B88" s="1" t="s">
        <v>235</v>
      </c>
      <c r="C88" s="7">
        <v>0</v>
      </c>
      <c r="D88" s="28">
        <f t="shared" si="11"/>
        <v>0</v>
      </c>
      <c r="E88" s="7">
        <v>8</v>
      </c>
      <c r="F88" s="28">
        <f t="shared" si="12"/>
        <v>2.56</v>
      </c>
      <c r="G88" s="7">
        <v>0</v>
      </c>
      <c r="H88" s="28">
        <f t="shared" si="13"/>
        <v>0</v>
      </c>
      <c r="I88" s="7"/>
      <c r="J88" s="28"/>
      <c r="K88" s="7"/>
      <c r="L88" s="28"/>
      <c r="M88" s="7">
        <v>12</v>
      </c>
      <c r="N88" s="28">
        <f t="shared" si="14"/>
        <v>2.7600000000000002</v>
      </c>
      <c r="O88" s="6">
        <v>0.69899999999999995</v>
      </c>
      <c r="P88" s="28">
        <f t="shared" si="15"/>
        <v>6.9900000000000004E-2</v>
      </c>
      <c r="Q88" s="8">
        <v>954409</v>
      </c>
      <c r="R88" s="28">
        <f t="shared" si="16"/>
        <v>9.5440900000000009E-2</v>
      </c>
      <c r="S88" s="6">
        <v>0</v>
      </c>
      <c r="T88" s="28">
        <f t="shared" si="17"/>
        <v>0</v>
      </c>
      <c r="U88" s="10">
        <v>0</v>
      </c>
      <c r="V88" s="9">
        <v>0</v>
      </c>
      <c r="W88" s="5">
        <v>0.109</v>
      </c>
      <c r="X88" s="28">
        <f t="shared" si="18"/>
        <v>0</v>
      </c>
      <c r="Y88" s="5">
        <v>1.4999999999999999E-2</v>
      </c>
      <c r="Z88" s="28">
        <f t="shared" si="19"/>
        <v>0</v>
      </c>
      <c r="AA88" s="5">
        <v>0</v>
      </c>
      <c r="AB88" s="28">
        <f t="shared" si="20"/>
        <v>0</v>
      </c>
      <c r="AC88" s="5">
        <v>1.2E-5</v>
      </c>
      <c r="AD88" s="28">
        <f t="shared" si="21"/>
        <v>0.01</v>
      </c>
      <c r="AE88" s="14" t="s">
        <v>39</v>
      </c>
    </row>
    <row r="89" spans="1:34">
      <c r="A89" t="s">
        <v>236</v>
      </c>
      <c r="B89" s="1" t="s">
        <v>237</v>
      </c>
      <c r="C89" s="7">
        <v>0</v>
      </c>
      <c r="D89" s="28">
        <f t="shared" si="11"/>
        <v>0</v>
      </c>
      <c r="E89" s="7">
        <v>8</v>
      </c>
      <c r="F89" s="28">
        <f t="shared" si="12"/>
        <v>2.56</v>
      </c>
      <c r="G89" s="7">
        <v>18</v>
      </c>
      <c r="H89" s="28">
        <f t="shared" si="13"/>
        <v>11.52</v>
      </c>
      <c r="I89" s="7"/>
      <c r="J89" s="28"/>
      <c r="K89" s="7"/>
      <c r="L89" s="28"/>
      <c r="M89" s="7">
        <v>30</v>
      </c>
      <c r="N89" s="28">
        <f t="shared" si="14"/>
        <v>6.9</v>
      </c>
      <c r="O89" s="6">
        <v>1.909</v>
      </c>
      <c r="P89" s="28">
        <f t="shared" si="15"/>
        <v>0.19090000000000001</v>
      </c>
      <c r="Q89" s="8">
        <v>2671342</v>
      </c>
      <c r="R89" s="28">
        <f t="shared" si="16"/>
        <v>0.26713419999999999</v>
      </c>
      <c r="S89" s="6">
        <v>0.76700000000000002</v>
      </c>
      <c r="T89" s="28">
        <f t="shared" si="17"/>
        <v>9.5875000000000002E-2</v>
      </c>
      <c r="U89" s="10">
        <v>0</v>
      </c>
      <c r="V89" s="9">
        <v>0</v>
      </c>
      <c r="W89" s="5">
        <v>0.29899999999999999</v>
      </c>
      <c r="X89" s="28">
        <f t="shared" si="18"/>
        <v>0</v>
      </c>
      <c r="Y89" s="5">
        <v>4.1000000000000002E-2</v>
      </c>
      <c r="Z89" s="28">
        <f t="shared" si="19"/>
        <v>0</v>
      </c>
      <c r="AA89" s="5">
        <v>0</v>
      </c>
      <c r="AB89" s="28">
        <f t="shared" si="20"/>
        <v>0</v>
      </c>
      <c r="AC89" s="5">
        <v>7.4999999999999993E-5</v>
      </c>
      <c r="AD89" s="28">
        <f t="shared" si="21"/>
        <v>0.01</v>
      </c>
      <c r="AE89" s="14" t="s">
        <v>238</v>
      </c>
    </row>
    <row r="90" spans="1:34">
      <c r="A90" t="s">
        <v>239</v>
      </c>
      <c r="B90" s="1" t="s">
        <v>240</v>
      </c>
      <c r="C90" s="7">
        <v>0</v>
      </c>
      <c r="D90" s="28">
        <f t="shared" si="11"/>
        <v>0</v>
      </c>
      <c r="E90" s="7">
        <v>8</v>
      </c>
      <c r="F90" s="28">
        <f t="shared" si="12"/>
        <v>2.56</v>
      </c>
      <c r="G90" s="7">
        <v>18</v>
      </c>
      <c r="H90" s="28">
        <f t="shared" si="13"/>
        <v>11.52</v>
      </c>
      <c r="I90" s="7"/>
      <c r="J90" s="28"/>
      <c r="K90" s="7"/>
      <c r="L90" s="28"/>
      <c r="M90" s="7">
        <v>30</v>
      </c>
      <c r="N90" s="28">
        <f t="shared" si="14"/>
        <v>6.9</v>
      </c>
      <c r="O90" s="6">
        <v>1.909</v>
      </c>
      <c r="P90" s="28">
        <f t="shared" si="15"/>
        <v>0.19090000000000001</v>
      </c>
      <c r="Q90" s="8">
        <v>2671342</v>
      </c>
      <c r="R90" s="28">
        <f t="shared" si="16"/>
        <v>0.26713419999999999</v>
      </c>
      <c r="S90" s="6">
        <v>0.76700000000000002</v>
      </c>
      <c r="T90" s="28">
        <f t="shared" si="17"/>
        <v>9.5875000000000002E-2</v>
      </c>
      <c r="U90" s="10">
        <v>0</v>
      </c>
      <c r="V90" s="9">
        <v>0</v>
      </c>
      <c r="W90" s="5">
        <v>0.29899999999999999</v>
      </c>
      <c r="X90" s="28">
        <f t="shared" si="18"/>
        <v>0</v>
      </c>
      <c r="Y90" s="5">
        <v>4.1000000000000002E-2</v>
      </c>
      <c r="Z90" s="28">
        <f t="shared" si="19"/>
        <v>0</v>
      </c>
      <c r="AA90" s="5">
        <v>0</v>
      </c>
      <c r="AB90" s="28">
        <f t="shared" si="20"/>
        <v>0</v>
      </c>
      <c r="AC90" s="5">
        <v>7.4999999999999993E-5</v>
      </c>
      <c r="AD90" s="28">
        <f t="shared" si="21"/>
        <v>0.01</v>
      </c>
      <c r="AE90" s="14" t="s">
        <v>39</v>
      </c>
    </row>
    <row r="91" spans="1:34">
      <c r="A91" t="s">
        <v>241</v>
      </c>
      <c r="B91" s="1" t="s">
        <v>242</v>
      </c>
      <c r="C91" s="7">
        <v>0</v>
      </c>
      <c r="D91" s="28">
        <f t="shared" si="11"/>
        <v>0</v>
      </c>
      <c r="E91" s="7">
        <v>8</v>
      </c>
      <c r="F91" s="28">
        <f t="shared" si="12"/>
        <v>2.56</v>
      </c>
      <c r="G91" s="7">
        <v>18</v>
      </c>
      <c r="H91" s="28">
        <f t="shared" si="13"/>
        <v>11.52</v>
      </c>
      <c r="I91" s="7"/>
      <c r="J91" s="28"/>
      <c r="K91" s="7"/>
      <c r="L91" s="28"/>
      <c r="M91" s="7">
        <v>30</v>
      </c>
      <c r="N91" s="28">
        <f t="shared" si="14"/>
        <v>6.9</v>
      </c>
      <c r="O91" s="6">
        <v>1.909</v>
      </c>
      <c r="P91" s="28">
        <f t="shared" si="15"/>
        <v>0.19090000000000001</v>
      </c>
      <c r="Q91" s="8">
        <v>2671342</v>
      </c>
      <c r="R91" s="28">
        <f t="shared" si="16"/>
        <v>0.26713419999999999</v>
      </c>
      <c r="S91" s="6">
        <v>1.151</v>
      </c>
      <c r="T91" s="28">
        <f t="shared" si="17"/>
        <v>0.143875</v>
      </c>
      <c r="U91" s="10">
        <v>0</v>
      </c>
      <c r="V91" s="9">
        <v>0</v>
      </c>
      <c r="W91" s="5">
        <v>0.29899999999999999</v>
      </c>
      <c r="X91" s="28">
        <f t="shared" si="18"/>
        <v>0</v>
      </c>
      <c r="Y91" s="5">
        <v>4.1000000000000002E-2</v>
      </c>
      <c r="Z91" s="28">
        <f t="shared" si="19"/>
        <v>0</v>
      </c>
      <c r="AA91" s="5">
        <v>0</v>
      </c>
      <c r="AB91" s="28">
        <f t="shared" si="20"/>
        <v>0</v>
      </c>
      <c r="AC91" s="5">
        <v>7.4999999999999993E-5</v>
      </c>
      <c r="AD91" s="28">
        <f t="shared" si="21"/>
        <v>0.01</v>
      </c>
      <c r="AE91" s="14" t="s">
        <v>39</v>
      </c>
    </row>
    <row r="92" spans="1:34">
      <c r="A92" t="s">
        <v>243</v>
      </c>
      <c r="B92" s="1" t="s">
        <v>244</v>
      </c>
      <c r="C92" s="7">
        <v>0</v>
      </c>
      <c r="D92" s="28">
        <f t="shared" si="11"/>
        <v>0</v>
      </c>
      <c r="E92" s="7">
        <v>8</v>
      </c>
      <c r="F92" s="28">
        <f t="shared" si="12"/>
        <v>2.56</v>
      </c>
      <c r="G92" s="7">
        <v>18</v>
      </c>
      <c r="H92" s="28">
        <f t="shared" si="13"/>
        <v>11.52</v>
      </c>
      <c r="I92" s="7"/>
      <c r="J92" s="28"/>
      <c r="K92" s="7"/>
      <c r="L92" s="28"/>
      <c r="M92" s="7">
        <v>30</v>
      </c>
      <c r="N92" s="28">
        <f t="shared" si="14"/>
        <v>6.9</v>
      </c>
      <c r="O92" s="6">
        <v>1.909</v>
      </c>
      <c r="P92" s="28">
        <f t="shared" si="15"/>
        <v>0.19090000000000001</v>
      </c>
      <c r="Q92" s="8">
        <v>2671342</v>
      </c>
      <c r="R92" s="28">
        <f t="shared" si="16"/>
        <v>0.26713419999999999</v>
      </c>
      <c r="S92" s="6">
        <v>1.534</v>
      </c>
      <c r="T92" s="28">
        <f t="shared" si="17"/>
        <v>0.19175</v>
      </c>
      <c r="U92" s="10">
        <v>0</v>
      </c>
      <c r="V92" s="9">
        <v>0</v>
      </c>
      <c r="W92" s="5">
        <v>0.29899999999999999</v>
      </c>
      <c r="X92" s="28">
        <f t="shared" si="18"/>
        <v>0</v>
      </c>
      <c r="Y92" s="5">
        <v>4.1000000000000002E-2</v>
      </c>
      <c r="Z92" s="28">
        <f t="shared" si="19"/>
        <v>0</v>
      </c>
      <c r="AA92" s="5">
        <v>0</v>
      </c>
      <c r="AB92" s="28">
        <f t="shared" si="20"/>
        <v>0</v>
      </c>
      <c r="AC92" s="5">
        <v>7.4999999999999993E-5</v>
      </c>
      <c r="AD92" s="28">
        <f t="shared" si="21"/>
        <v>0.01</v>
      </c>
      <c r="AE92" s="14" t="s">
        <v>39</v>
      </c>
    </row>
    <row r="93" spans="1:34">
      <c r="A93" t="s">
        <v>245</v>
      </c>
      <c r="B93" s="1" t="s">
        <v>246</v>
      </c>
      <c r="C93" s="7">
        <v>0</v>
      </c>
      <c r="D93" s="28">
        <f t="shared" si="11"/>
        <v>0</v>
      </c>
      <c r="E93" s="7">
        <v>8</v>
      </c>
      <c r="F93" s="28">
        <f t="shared" si="12"/>
        <v>2.56</v>
      </c>
      <c r="G93" s="7">
        <v>18</v>
      </c>
      <c r="H93" s="28">
        <f t="shared" si="13"/>
        <v>11.52</v>
      </c>
      <c r="I93" s="7"/>
      <c r="J93" s="28"/>
      <c r="K93" s="7"/>
      <c r="L93" s="28"/>
      <c r="M93" s="7">
        <v>30</v>
      </c>
      <c r="N93" s="28">
        <f t="shared" si="14"/>
        <v>6.9</v>
      </c>
      <c r="O93" s="6">
        <v>1.909</v>
      </c>
      <c r="P93" s="28">
        <f t="shared" si="15"/>
        <v>0.19090000000000001</v>
      </c>
      <c r="Q93" s="8">
        <v>2671342</v>
      </c>
      <c r="R93" s="28">
        <f t="shared" si="16"/>
        <v>0.26713419999999999</v>
      </c>
      <c r="S93" s="6">
        <v>1.9179999999999999</v>
      </c>
      <c r="T93" s="28">
        <f t="shared" si="17"/>
        <v>0.23974999999999999</v>
      </c>
      <c r="U93" s="10">
        <v>0</v>
      </c>
      <c r="V93" s="9">
        <v>0</v>
      </c>
      <c r="W93" s="5">
        <v>0.29899999999999999</v>
      </c>
      <c r="X93" s="28">
        <f t="shared" si="18"/>
        <v>0</v>
      </c>
      <c r="Y93" s="5">
        <v>4.1000000000000002E-2</v>
      </c>
      <c r="Z93" s="28">
        <f t="shared" si="19"/>
        <v>0</v>
      </c>
      <c r="AA93" s="5">
        <v>0</v>
      </c>
      <c r="AB93" s="28">
        <f t="shared" si="20"/>
        <v>0</v>
      </c>
      <c r="AC93" s="5">
        <v>7.4999999999999993E-5</v>
      </c>
      <c r="AD93" s="28">
        <f t="shared" si="21"/>
        <v>0.01</v>
      </c>
      <c r="AE93" s="14" t="s">
        <v>39</v>
      </c>
    </row>
    <row r="94" spans="1:34">
      <c r="A94" t="s">
        <v>248</v>
      </c>
      <c r="B94" s="1" t="s">
        <v>247</v>
      </c>
      <c r="C94" s="7">
        <v>0</v>
      </c>
      <c r="D94" s="28">
        <f t="shared" si="11"/>
        <v>0</v>
      </c>
      <c r="E94" s="7">
        <v>8</v>
      </c>
      <c r="F94" s="28">
        <f t="shared" si="12"/>
        <v>2.56</v>
      </c>
      <c r="G94" s="7">
        <v>18</v>
      </c>
      <c r="H94" s="28">
        <f t="shared" si="13"/>
        <v>11.52</v>
      </c>
      <c r="I94" s="7"/>
      <c r="J94" s="28"/>
      <c r="K94" s="7"/>
      <c r="L94" s="28"/>
      <c r="M94" s="7">
        <v>30</v>
      </c>
      <c r="N94" s="28">
        <f t="shared" si="14"/>
        <v>6.9</v>
      </c>
      <c r="O94" s="6">
        <v>2.4460000000000002</v>
      </c>
      <c r="P94" s="28">
        <f t="shared" si="15"/>
        <v>0.24460000000000004</v>
      </c>
      <c r="Q94" s="8">
        <v>2671342</v>
      </c>
      <c r="R94" s="28">
        <f t="shared" si="16"/>
        <v>0.26713419999999999</v>
      </c>
      <c r="S94" s="6">
        <v>2.3010000000000002</v>
      </c>
      <c r="T94" s="28">
        <f t="shared" si="17"/>
        <v>0.28762500000000002</v>
      </c>
      <c r="U94" s="10">
        <v>0</v>
      </c>
      <c r="V94" s="9">
        <v>0</v>
      </c>
      <c r="W94" s="5">
        <v>0.29899999999999999</v>
      </c>
      <c r="X94" s="28">
        <f t="shared" si="18"/>
        <v>0</v>
      </c>
      <c r="Y94" s="5">
        <v>4.1000000000000002E-2</v>
      </c>
      <c r="Z94" s="28">
        <f t="shared" si="19"/>
        <v>0</v>
      </c>
      <c r="AA94" s="5">
        <v>0</v>
      </c>
      <c r="AB94" s="28">
        <f t="shared" si="20"/>
        <v>0</v>
      </c>
      <c r="AC94" s="5">
        <v>7.4999999999999993E-5</v>
      </c>
      <c r="AD94" s="28">
        <f t="shared" si="21"/>
        <v>0.01</v>
      </c>
      <c r="AE94" s="14" t="s">
        <v>39</v>
      </c>
    </row>
    <row r="95" spans="1:34">
      <c r="A95" t="s">
        <v>249</v>
      </c>
      <c r="B95" s="1" t="s">
        <v>250</v>
      </c>
      <c r="C95" s="7">
        <v>0</v>
      </c>
      <c r="D95" s="28">
        <f t="shared" si="11"/>
        <v>0</v>
      </c>
      <c r="E95" s="7">
        <v>8</v>
      </c>
      <c r="F95" s="28">
        <f t="shared" si="12"/>
        <v>2.56</v>
      </c>
      <c r="G95" s="7">
        <v>50</v>
      </c>
      <c r="H95" s="28">
        <f t="shared" si="13"/>
        <v>32</v>
      </c>
      <c r="I95" s="7"/>
      <c r="J95" s="28"/>
      <c r="K95" s="7"/>
      <c r="L95" s="28"/>
      <c r="M95" s="7">
        <v>66</v>
      </c>
      <c r="N95" s="28">
        <f t="shared" si="14"/>
        <v>15.180000000000001</v>
      </c>
      <c r="O95" s="6">
        <v>7.2850000000000001</v>
      </c>
      <c r="P95" s="28">
        <f t="shared" si="15"/>
        <v>0.72850000000000004</v>
      </c>
      <c r="Q95" s="8">
        <v>5940638</v>
      </c>
      <c r="R95" s="28">
        <f t="shared" si="16"/>
        <v>0.59406380000000003</v>
      </c>
      <c r="S95" s="6">
        <v>3.0680000000000001</v>
      </c>
      <c r="T95" s="28">
        <f t="shared" si="17"/>
        <v>0.38350000000000001</v>
      </c>
      <c r="U95" s="10">
        <v>0</v>
      </c>
      <c r="V95" s="9">
        <v>0</v>
      </c>
      <c r="W95" s="5">
        <v>0.38100000000000001</v>
      </c>
      <c r="X95" s="28">
        <f t="shared" si="18"/>
        <v>0</v>
      </c>
      <c r="Y95" s="5">
        <v>0.05</v>
      </c>
      <c r="Z95" s="28">
        <f t="shared" si="19"/>
        <v>0</v>
      </c>
      <c r="AA95" s="5">
        <v>0</v>
      </c>
      <c r="AB95" s="28">
        <f t="shared" si="20"/>
        <v>0</v>
      </c>
      <c r="AC95" s="5">
        <v>8.1000000000000004E-5</v>
      </c>
      <c r="AD95" s="28">
        <f t="shared" si="21"/>
        <v>0.01</v>
      </c>
      <c r="AE95" t="s">
        <v>251</v>
      </c>
      <c r="AH95" s="14"/>
    </row>
    <row r="96" spans="1:34">
      <c r="A96" t="s">
        <v>252</v>
      </c>
      <c r="B96" s="1" t="s">
        <v>253</v>
      </c>
      <c r="C96" s="7">
        <v>0</v>
      </c>
      <c r="D96" s="28">
        <f t="shared" si="11"/>
        <v>0</v>
      </c>
      <c r="E96" s="7">
        <v>8</v>
      </c>
      <c r="F96" s="28">
        <f t="shared" si="12"/>
        <v>2.56</v>
      </c>
      <c r="G96" s="7">
        <v>98</v>
      </c>
      <c r="H96" s="28">
        <f t="shared" si="13"/>
        <v>62.72</v>
      </c>
      <c r="I96" s="7"/>
      <c r="J96" s="28"/>
      <c r="K96" s="7"/>
      <c r="L96" s="28"/>
      <c r="M96" s="7">
        <v>114</v>
      </c>
      <c r="N96" s="28">
        <f t="shared" si="14"/>
        <v>26.220000000000002</v>
      </c>
      <c r="O96" s="6">
        <v>14.194000000000001</v>
      </c>
      <c r="P96" s="28">
        <f t="shared" si="15"/>
        <v>1.4194000000000002</v>
      </c>
      <c r="Q96" s="8">
        <v>10957305</v>
      </c>
      <c r="R96" s="28">
        <f t="shared" si="16"/>
        <v>1.0957304999999999</v>
      </c>
      <c r="S96" s="6">
        <v>3.0680000000000001</v>
      </c>
      <c r="T96" s="28">
        <f t="shared" si="17"/>
        <v>0.38350000000000001</v>
      </c>
      <c r="U96" s="10">
        <v>0</v>
      </c>
      <c r="V96" s="9">
        <v>0</v>
      </c>
      <c r="W96" s="5">
        <v>0.38500000000000001</v>
      </c>
      <c r="X96" s="28">
        <f t="shared" si="18"/>
        <v>0</v>
      </c>
      <c r="Y96" s="5">
        <v>7.0000000000000007E-2</v>
      </c>
      <c r="Z96" s="28">
        <f t="shared" si="19"/>
        <v>0</v>
      </c>
      <c r="AA96" s="5">
        <v>0</v>
      </c>
      <c r="AB96" s="28">
        <f t="shared" si="20"/>
        <v>0</v>
      </c>
      <c r="AC96" s="5">
        <v>8.1000000000000004E-5</v>
      </c>
      <c r="AD96" s="28">
        <f t="shared" si="21"/>
        <v>0.01</v>
      </c>
      <c r="AE96" t="s">
        <v>254</v>
      </c>
    </row>
    <row r="97" spans="1:31">
      <c r="A97" t="s">
        <v>255</v>
      </c>
      <c r="B97" s="1" t="s">
        <v>256</v>
      </c>
      <c r="C97" s="7">
        <v>0</v>
      </c>
      <c r="D97" s="28">
        <f t="shared" si="11"/>
        <v>0</v>
      </c>
      <c r="E97" s="7">
        <v>8</v>
      </c>
      <c r="F97" s="28">
        <f t="shared" si="12"/>
        <v>2.56</v>
      </c>
      <c r="G97" s="7">
        <v>130</v>
      </c>
      <c r="H97" s="28">
        <f t="shared" si="13"/>
        <v>83.2</v>
      </c>
      <c r="I97" s="7">
        <v>17</v>
      </c>
      <c r="J97" s="28">
        <f>I97*0.45</f>
        <v>7.65</v>
      </c>
      <c r="K97" s="7">
        <v>11</v>
      </c>
      <c r="L97" s="28">
        <f>K97*0.165</f>
        <v>1.8150000000000002</v>
      </c>
      <c r="M97" s="7">
        <v>168</v>
      </c>
      <c r="N97" s="28">
        <f t="shared" si="14"/>
        <v>38.64</v>
      </c>
      <c r="O97" s="6">
        <v>27.218</v>
      </c>
      <c r="P97" s="28">
        <f t="shared" si="15"/>
        <v>2.7218</v>
      </c>
      <c r="Q97" s="8">
        <v>15983744</v>
      </c>
      <c r="R97" s="28">
        <f t="shared" si="16"/>
        <v>1.5983744000000002</v>
      </c>
      <c r="S97" s="6">
        <v>3.0680000000000001</v>
      </c>
      <c r="T97" s="28">
        <f t="shared" si="17"/>
        <v>0.38350000000000001</v>
      </c>
      <c r="U97" s="10">
        <v>0</v>
      </c>
      <c r="V97" s="9">
        <v>0</v>
      </c>
      <c r="W97" s="5">
        <v>0.44400000000000001</v>
      </c>
      <c r="X97" s="28">
        <f t="shared" si="18"/>
        <v>0</v>
      </c>
      <c r="Y97" s="5">
        <v>8.5999999999999993E-2</v>
      </c>
      <c r="Z97" s="28">
        <f t="shared" si="19"/>
        <v>0</v>
      </c>
      <c r="AA97" s="5">
        <v>0</v>
      </c>
      <c r="AB97" s="28">
        <f t="shared" si="20"/>
        <v>0</v>
      </c>
      <c r="AC97" s="5">
        <v>8.1000000000000004E-5</v>
      </c>
      <c r="AD97" s="28">
        <f t="shared" si="21"/>
        <v>0.01</v>
      </c>
      <c r="AE97" t="s">
        <v>257</v>
      </c>
    </row>
    <row r="98" spans="1:31">
      <c r="A98" t="s">
        <v>262</v>
      </c>
      <c r="B98" s="1" t="s">
        <v>263</v>
      </c>
      <c r="C98" s="7">
        <v>0</v>
      </c>
      <c r="D98" s="28">
        <f t="shared" si="11"/>
        <v>0</v>
      </c>
      <c r="E98" s="7">
        <v>8</v>
      </c>
      <c r="F98" s="28">
        <f t="shared" si="12"/>
        <v>2.56</v>
      </c>
      <c r="G98" s="7">
        <v>137</v>
      </c>
      <c r="H98" s="28">
        <f t="shared" si="13"/>
        <v>87.68</v>
      </c>
      <c r="I98" s="7">
        <v>36</v>
      </c>
      <c r="J98" s="28">
        <f>I98*0.45</f>
        <v>16.2</v>
      </c>
      <c r="K98" s="7">
        <v>30</v>
      </c>
      <c r="L98" s="28">
        <f>K98*0.165</f>
        <v>4.95</v>
      </c>
      <c r="M98" s="7">
        <v>213</v>
      </c>
      <c r="N98" s="28">
        <f t="shared" si="14"/>
        <v>48.99</v>
      </c>
      <c r="O98" s="6">
        <v>40.417000000000002</v>
      </c>
      <c r="P98" s="28">
        <f t="shared" si="15"/>
        <v>4.0417000000000005</v>
      </c>
      <c r="Q98" s="8">
        <v>17151355</v>
      </c>
      <c r="R98" s="28">
        <f t="shared" si="16"/>
        <v>1.7151354999999999</v>
      </c>
      <c r="S98" s="6">
        <v>3.4529999999999998</v>
      </c>
      <c r="T98" s="28">
        <f t="shared" si="17"/>
        <v>0.43162499999999998</v>
      </c>
      <c r="U98" s="10">
        <v>0</v>
      </c>
      <c r="V98" s="9">
        <v>0</v>
      </c>
      <c r="W98" s="5">
        <v>0.44700000000000001</v>
      </c>
      <c r="X98" s="28">
        <f t="shared" si="18"/>
        <v>0</v>
      </c>
      <c r="Y98" s="5">
        <v>0.115</v>
      </c>
      <c r="Z98" s="28">
        <f t="shared" si="19"/>
        <v>0</v>
      </c>
      <c r="AA98" s="5">
        <v>0</v>
      </c>
      <c r="AB98" s="28">
        <f t="shared" si="20"/>
        <v>0</v>
      </c>
      <c r="AC98" s="5">
        <v>8.1000000000000004E-5</v>
      </c>
      <c r="AD98" s="28">
        <f t="shared" si="21"/>
        <v>0.01</v>
      </c>
      <c r="AE98" t="s">
        <v>264</v>
      </c>
    </row>
    <row r="99" spans="1:31">
      <c r="A99" t="s">
        <v>265</v>
      </c>
      <c r="B99" s="1" t="s">
        <v>266</v>
      </c>
      <c r="C99" s="7">
        <v>0</v>
      </c>
      <c r="D99" s="28">
        <f t="shared" si="11"/>
        <v>0</v>
      </c>
      <c r="E99" s="7">
        <v>8</v>
      </c>
      <c r="F99" s="28">
        <f t="shared" si="12"/>
        <v>2.56</v>
      </c>
      <c r="G99" s="7">
        <v>137</v>
      </c>
      <c r="H99" s="28">
        <f t="shared" si="13"/>
        <v>87.68</v>
      </c>
      <c r="I99" s="7">
        <v>72</v>
      </c>
      <c r="J99" s="28">
        <f>I99*0.45</f>
        <v>32.4</v>
      </c>
      <c r="K99" s="7">
        <v>66</v>
      </c>
      <c r="L99" s="28">
        <f>K99*0.165</f>
        <v>10.89</v>
      </c>
      <c r="M99" s="7">
        <v>285</v>
      </c>
      <c r="N99" s="28">
        <f t="shared" si="14"/>
        <v>65.55</v>
      </c>
      <c r="O99" s="6">
        <v>62.674999999999997</v>
      </c>
      <c r="P99" s="28">
        <f t="shared" si="15"/>
        <v>6.2675000000000001</v>
      </c>
      <c r="Q99" s="8">
        <v>17537451</v>
      </c>
      <c r="R99" s="28">
        <f t="shared" si="16"/>
        <v>1.7537451000000002</v>
      </c>
      <c r="S99" s="6">
        <v>4.6050000000000004</v>
      </c>
      <c r="T99" s="28">
        <f t="shared" si="17"/>
        <v>0.57562500000000005</v>
      </c>
      <c r="U99" s="10">
        <v>0</v>
      </c>
      <c r="V99" s="9">
        <v>0</v>
      </c>
      <c r="W99" s="5">
        <v>0.45700000000000002</v>
      </c>
      <c r="X99" s="28">
        <f t="shared" si="18"/>
        <v>0</v>
      </c>
      <c r="Y99" s="5">
        <v>0.22500000000000001</v>
      </c>
      <c r="Z99" s="28">
        <f t="shared" si="19"/>
        <v>0</v>
      </c>
      <c r="AA99" s="5">
        <v>0</v>
      </c>
      <c r="AB99" s="28">
        <f t="shared" si="20"/>
        <v>0</v>
      </c>
      <c r="AC99" s="5">
        <v>2.13E-4</v>
      </c>
      <c r="AD99" s="28">
        <f t="shared" si="21"/>
        <v>0.01</v>
      </c>
      <c r="AE99" t="s">
        <v>264</v>
      </c>
    </row>
    <row r="100" spans="1:31">
      <c r="A100" t="s">
        <v>267</v>
      </c>
      <c r="B100" s="1" t="s">
        <v>268</v>
      </c>
      <c r="C100" s="7">
        <v>0</v>
      </c>
      <c r="D100" s="28">
        <f t="shared" si="11"/>
        <v>0</v>
      </c>
      <c r="E100" s="7">
        <v>8</v>
      </c>
      <c r="F100" s="28">
        <f t="shared" si="12"/>
        <v>2.56</v>
      </c>
      <c r="G100" s="7">
        <v>137</v>
      </c>
      <c r="H100" s="28">
        <f t="shared" si="13"/>
        <v>87.68</v>
      </c>
      <c r="I100" s="7">
        <v>85</v>
      </c>
      <c r="J100" s="28">
        <f>I100*0.45</f>
        <v>38.25</v>
      </c>
      <c r="K100" s="7">
        <v>83</v>
      </c>
      <c r="L100" s="28">
        <f>K100*0.165</f>
        <v>13.695</v>
      </c>
      <c r="M100" s="7">
        <v>315</v>
      </c>
      <c r="N100" s="28">
        <f t="shared" si="14"/>
        <v>72.45</v>
      </c>
      <c r="O100" s="6">
        <v>73.683000000000007</v>
      </c>
      <c r="P100" s="28">
        <f t="shared" si="15"/>
        <v>7.3683000000000014</v>
      </c>
      <c r="Q100" s="8">
        <v>17715510</v>
      </c>
      <c r="R100" s="28">
        <f t="shared" si="16"/>
        <v>1.7715510000000001</v>
      </c>
      <c r="S100" s="6">
        <v>4.6050000000000004</v>
      </c>
      <c r="T100" s="28">
        <f t="shared" si="17"/>
        <v>0.57562500000000005</v>
      </c>
      <c r="U100" s="10">
        <v>0</v>
      </c>
      <c r="V100" s="9">
        <v>0</v>
      </c>
      <c r="W100" s="5">
        <v>0.46200000000000002</v>
      </c>
      <c r="X100" s="28">
        <f t="shared" si="18"/>
        <v>0</v>
      </c>
      <c r="Y100" s="5">
        <v>0.26700000000000002</v>
      </c>
      <c r="Z100" s="28">
        <f t="shared" si="19"/>
        <v>0</v>
      </c>
      <c r="AA100" s="5">
        <v>0</v>
      </c>
      <c r="AB100" s="28">
        <f t="shared" si="20"/>
        <v>0</v>
      </c>
      <c r="AC100" s="5">
        <v>2.13E-4</v>
      </c>
      <c r="AD100" s="28">
        <f t="shared" si="21"/>
        <v>0.01</v>
      </c>
      <c r="AE100" t="s">
        <v>264</v>
      </c>
    </row>
    <row r="101" spans="1:31">
      <c r="A101" t="s">
        <v>269</v>
      </c>
      <c r="B101" s="1" t="s">
        <v>270</v>
      </c>
      <c r="C101" s="7">
        <v>0</v>
      </c>
      <c r="D101" s="28">
        <f t="shared" si="11"/>
        <v>0</v>
      </c>
      <c r="E101" s="7">
        <v>8</v>
      </c>
      <c r="F101" s="28">
        <f t="shared" si="12"/>
        <v>2.56</v>
      </c>
      <c r="G101" s="7">
        <v>137</v>
      </c>
      <c r="H101" s="28">
        <f t="shared" si="13"/>
        <v>87.68</v>
      </c>
      <c r="I101" s="7">
        <v>85</v>
      </c>
      <c r="J101" s="28">
        <f>I101*0.45</f>
        <v>38.25</v>
      </c>
      <c r="K101" s="7">
        <v>107</v>
      </c>
      <c r="L101" s="28">
        <f>K101*0.165</f>
        <v>17.655000000000001</v>
      </c>
      <c r="M101" s="7">
        <v>339</v>
      </c>
      <c r="N101" s="28">
        <f t="shared" si="14"/>
        <v>77.97</v>
      </c>
      <c r="O101" s="6">
        <v>87.554000000000002</v>
      </c>
      <c r="P101" s="28">
        <f t="shared" si="15"/>
        <v>8.7553999999999998</v>
      </c>
      <c r="Q101" s="8">
        <v>17772702</v>
      </c>
      <c r="R101" s="28">
        <f t="shared" si="16"/>
        <v>1.7772702000000002</v>
      </c>
      <c r="S101" s="6">
        <v>4.6050000000000004</v>
      </c>
      <c r="T101" s="28">
        <f t="shared" si="17"/>
        <v>0.57562500000000005</v>
      </c>
      <c r="U101" s="10">
        <v>0</v>
      </c>
      <c r="V101" s="9">
        <v>0</v>
      </c>
      <c r="W101" s="5">
        <v>0.46300000000000002</v>
      </c>
      <c r="X101" s="28">
        <f t="shared" si="18"/>
        <v>0</v>
      </c>
      <c r="Y101" s="5">
        <v>0.27800000000000002</v>
      </c>
      <c r="Z101" s="28">
        <f t="shared" si="19"/>
        <v>0</v>
      </c>
      <c r="AA101" s="5">
        <v>0</v>
      </c>
      <c r="AB101" s="28">
        <f t="shared" si="20"/>
        <v>0</v>
      </c>
      <c r="AC101" s="5">
        <v>2.13E-4</v>
      </c>
      <c r="AD101" s="28">
        <f t="shared" si="21"/>
        <v>0.01</v>
      </c>
      <c r="AE101" t="s">
        <v>264</v>
      </c>
    </row>
    <row r="102" spans="1:31">
      <c r="A102" t="s">
        <v>271</v>
      </c>
      <c r="B102" s="1" t="s">
        <v>272</v>
      </c>
      <c r="C102" s="7">
        <v>0</v>
      </c>
      <c r="D102" s="28">
        <f t="shared" ref="D102" si="22">C102*0.08</f>
        <v>0</v>
      </c>
      <c r="E102" s="7">
        <v>8</v>
      </c>
      <c r="F102" s="28">
        <f t="shared" ref="F102" si="23">E102*0.32</f>
        <v>2.56</v>
      </c>
      <c r="G102" s="7">
        <v>137</v>
      </c>
      <c r="H102" s="28">
        <f t="shared" ref="H102" si="24">G102*0.64</f>
        <v>87.68</v>
      </c>
      <c r="I102" s="7">
        <v>85</v>
      </c>
      <c r="J102" s="28">
        <f>I102*0.45</f>
        <v>38.25</v>
      </c>
      <c r="K102" s="7">
        <v>131</v>
      </c>
      <c r="L102" s="28">
        <f>K102*0.165</f>
        <v>21.615000000000002</v>
      </c>
      <c r="M102" s="7">
        <v>363</v>
      </c>
      <c r="N102" s="28">
        <f t="shared" ref="N102" si="25">M102*0.23</f>
        <v>83.490000000000009</v>
      </c>
      <c r="O102" s="6">
        <v>101.425</v>
      </c>
      <c r="P102" s="28">
        <f t="shared" ref="P102" si="26">O102*0.1</f>
        <v>10.1425</v>
      </c>
      <c r="Q102" s="8">
        <v>17936005</v>
      </c>
      <c r="R102" s="28">
        <f t="shared" ref="R102" si="27">Q102*0.1/1000000</f>
        <v>1.7936004999999999</v>
      </c>
      <c r="S102" s="6">
        <v>4.6050000000000004</v>
      </c>
      <c r="T102" s="28">
        <f t="shared" ref="T102" si="28">S102*0.125</f>
        <v>0.57562500000000005</v>
      </c>
      <c r="U102" s="10">
        <v>0</v>
      </c>
      <c r="V102" s="9">
        <v>0</v>
      </c>
      <c r="W102" s="5">
        <v>0.46700000000000003</v>
      </c>
      <c r="X102" s="28">
        <f t="shared" ref="X102" si="29">W102*0</f>
        <v>0</v>
      </c>
      <c r="Y102" s="5">
        <v>0.309</v>
      </c>
      <c r="Z102" s="28">
        <f t="shared" ref="Z102" si="30">Y102*0</f>
        <v>0</v>
      </c>
      <c r="AA102" s="5">
        <v>0</v>
      </c>
      <c r="AB102" s="28">
        <f t="shared" ref="AB102" si="31">AA102*0.12</f>
        <v>0</v>
      </c>
      <c r="AC102" s="5">
        <v>2.13E-4</v>
      </c>
      <c r="AD102" s="28">
        <f t="shared" ref="AD102" si="32">ROUNDUP(AC102*0.01,2)</f>
        <v>0.01</v>
      </c>
      <c r="AE102" t="s">
        <v>264</v>
      </c>
    </row>
    <row r="103" spans="1:31">
      <c r="A103" t="s">
        <v>273</v>
      </c>
      <c r="B103" s="1" t="s">
        <v>274</v>
      </c>
      <c r="C103" s="7">
        <v>0</v>
      </c>
      <c r="D103" s="28">
        <f t="shared" ref="D103" si="33">C103*0.08</f>
        <v>0</v>
      </c>
      <c r="E103" s="7">
        <v>8</v>
      </c>
      <c r="F103" s="28">
        <f t="shared" ref="F103" si="34">E103*0.32</f>
        <v>2.56</v>
      </c>
      <c r="G103" s="7">
        <v>137</v>
      </c>
      <c r="H103" s="28">
        <f t="shared" ref="H103" si="35">G103*0.64</f>
        <v>87.68</v>
      </c>
      <c r="I103" s="7">
        <v>85</v>
      </c>
      <c r="J103" s="28">
        <f>I103*0.45</f>
        <v>38.25</v>
      </c>
      <c r="K103" s="7">
        <v>145</v>
      </c>
      <c r="L103" s="28">
        <f>K103*0.165</f>
        <v>23.925000000000001</v>
      </c>
      <c r="M103" s="7">
        <v>377</v>
      </c>
      <c r="N103" s="28">
        <f t="shared" ref="N103" si="36">M103*0.23</f>
        <v>86.710000000000008</v>
      </c>
      <c r="O103" s="6">
        <v>114.93300000000001</v>
      </c>
      <c r="P103" s="28">
        <f t="shared" ref="P103" si="37">O103*0.1</f>
        <v>11.493300000000001</v>
      </c>
      <c r="Q103" s="8">
        <v>17967997</v>
      </c>
      <c r="R103" s="28">
        <f t="shared" ref="R103" si="38">Q103*0.1/1000000</f>
        <v>1.7967997000000002</v>
      </c>
      <c r="S103" s="6">
        <v>4.99</v>
      </c>
      <c r="T103" s="28">
        <f t="shared" ref="T103" si="39">S103*0.125</f>
        <v>0.62375000000000003</v>
      </c>
      <c r="U103" s="10">
        <v>0</v>
      </c>
      <c r="V103" s="9">
        <v>0</v>
      </c>
      <c r="W103" s="5">
        <v>0.47</v>
      </c>
      <c r="X103" s="28">
        <f t="shared" ref="X103" si="40">W103*0</f>
        <v>0</v>
      </c>
      <c r="Y103" s="5">
        <v>0.34699999999999998</v>
      </c>
      <c r="Z103" s="28">
        <f t="shared" ref="Z103" si="41">Y103*0</f>
        <v>0</v>
      </c>
      <c r="AA103" s="5">
        <v>0</v>
      </c>
      <c r="AB103" s="28">
        <f t="shared" ref="AB103" si="42">AA103*0.12</f>
        <v>0</v>
      </c>
      <c r="AC103" s="5">
        <v>2.13E-4</v>
      </c>
      <c r="AD103" s="28">
        <f t="shared" ref="AD103" si="43">ROUNDUP(AC103*0.01,2)</f>
        <v>0.01</v>
      </c>
      <c r="AE103" t="s">
        <v>173</v>
      </c>
    </row>
    <row r="104" spans="1:31">
      <c r="A104" t="s">
        <v>275</v>
      </c>
      <c r="B104" s="1" t="s">
        <v>276</v>
      </c>
      <c r="C104" s="7">
        <v>0</v>
      </c>
      <c r="D104" s="28">
        <f t="shared" ref="D104" si="44">C104*0.08</f>
        <v>0</v>
      </c>
      <c r="E104" s="7">
        <v>8</v>
      </c>
      <c r="F104" s="28">
        <f t="shared" ref="F104" si="45">E104*0.32</f>
        <v>2.56</v>
      </c>
      <c r="G104" s="7">
        <v>137</v>
      </c>
      <c r="H104" s="28">
        <f t="shared" ref="H104" si="46">G104*0.64</f>
        <v>87.68</v>
      </c>
      <c r="I104" s="7">
        <v>85</v>
      </c>
      <c r="J104" s="28">
        <f>I104*0.45</f>
        <v>38.25</v>
      </c>
      <c r="K104" s="7">
        <v>145</v>
      </c>
      <c r="L104" s="28">
        <f>K104*0.165</f>
        <v>23.925000000000001</v>
      </c>
      <c r="M104" s="7">
        <v>377</v>
      </c>
      <c r="N104" s="28">
        <f t="shared" ref="N104" si="47">M104*0.23</f>
        <v>86.710000000000008</v>
      </c>
      <c r="O104" s="6">
        <v>127.836</v>
      </c>
      <c r="P104" s="28">
        <f t="shared" ref="P104" si="48">O104*0.1</f>
        <v>12.7836</v>
      </c>
      <c r="Q104" s="8">
        <v>17967997</v>
      </c>
      <c r="R104" s="28">
        <f t="shared" ref="R104" si="49">Q104*0.1/1000000</f>
        <v>1.7967997000000002</v>
      </c>
      <c r="S104" s="6">
        <v>6.5279999999999996</v>
      </c>
      <c r="T104" s="28">
        <f t="shared" ref="T104" si="50">S104*0.125</f>
        <v>0.81599999999999995</v>
      </c>
      <c r="U104" s="10">
        <v>0</v>
      </c>
      <c r="V104" s="9">
        <v>0</v>
      </c>
      <c r="W104" s="5">
        <v>0.47</v>
      </c>
      <c r="X104" s="28">
        <f t="shared" ref="X104" si="51">W104*0</f>
        <v>0</v>
      </c>
      <c r="Y104" s="5">
        <v>0.34699999999999998</v>
      </c>
      <c r="Z104" s="28">
        <f t="shared" ref="Z104" si="52">Y104*0</f>
        <v>0</v>
      </c>
      <c r="AA104" s="5">
        <v>0</v>
      </c>
      <c r="AB104" s="28">
        <f t="shared" ref="AB104" si="53">AA104*0.12</f>
        <v>0</v>
      </c>
      <c r="AC104" s="5">
        <v>2.13E-4</v>
      </c>
      <c r="AD104" s="28">
        <f t="shared" ref="AD104" si="54">ROUNDUP(AC104*0.01,2)</f>
        <v>0.01</v>
      </c>
      <c r="AE104" t="s">
        <v>39</v>
      </c>
    </row>
  </sheetData>
  <pageMargins left="0.7" right="0.7" top="0.75" bottom="0.75" header="0.3" footer="0.3"/>
  <pageSetup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4"/>
  <sheetViews>
    <sheetView workbookViewId="0">
      <pane ySplit="1" topLeftCell="A74" activePane="bottomLeft" state="frozen"/>
      <selection pane="bottomLeft" activeCell="A104" sqref="A104:AH104"/>
    </sheetView>
  </sheetViews>
  <sheetFormatPr defaultRowHeight="15"/>
  <cols>
    <col min="2" max="2" width="9.140625" style="1"/>
    <col min="3" max="3" width="9.140625" style="7"/>
    <col min="4" max="4" width="9.140625" style="2"/>
    <col min="5" max="5" width="9.140625" style="7"/>
    <col min="6" max="6" width="9.140625" style="2"/>
    <col min="7" max="7" width="9.140625" style="7"/>
    <col min="8" max="12" width="9.140625" style="2"/>
    <col min="13" max="13" width="9.140625" style="7"/>
    <col min="14" max="14" width="9.140625" style="2"/>
    <col min="15" max="15" width="19.140625" style="6" customWidth="1"/>
    <col min="16" max="16" width="14.140625" style="3" customWidth="1"/>
    <col min="17" max="17" width="11.85546875" style="8" customWidth="1"/>
    <col min="18" max="19" width="12" style="8" customWidth="1"/>
    <col min="20" max="20" width="9.140625" style="3"/>
    <col min="21" max="21" width="9.140625" style="6"/>
    <col min="22" max="22" width="9.140625" style="3"/>
    <col min="23" max="23" width="9.140625" style="6"/>
    <col min="24" max="24" width="9.140625" style="11"/>
    <col min="25" max="25" width="9.140625" style="12"/>
    <col min="26" max="26" width="9.140625" style="5"/>
    <col min="27" max="27" width="9.140625" style="4"/>
    <col min="28" max="28" width="9.140625" style="5"/>
    <col min="29" max="29" width="9.140625" style="4"/>
    <col min="30" max="30" width="9.140625" style="5"/>
    <col min="31" max="31" width="9.140625" style="4"/>
    <col min="32" max="32" width="9.140625" style="5"/>
    <col min="33" max="33" width="9.140625" style="4"/>
  </cols>
  <sheetData>
    <row r="1" spans="1:34">
      <c r="B1" s="1" t="s">
        <v>0</v>
      </c>
      <c r="C1" s="7" t="s">
        <v>1</v>
      </c>
      <c r="O1" s="6" t="s">
        <v>6</v>
      </c>
      <c r="T1" s="3">
        <v>0.1</v>
      </c>
      <c r="X1" s="11" t="s">
        <v>34</v>
      </c>
      <c r="Z1" s="5" t="s">
        <v>9</v>
      </c>
      <c r="AH1" t="s">
        <v>14</v>
      </c>
    </row>
    <row r="2" spans="1:34">
      <c r="C2" s="7" t="s">
        <v>15</v>
      </c>
      <c r="D2" s="2" t="s">
        <v>2</v>
      </c>
      <c r="E2" s="7" t="s">
        <v>16</v>
      </c>
      <c r="F2" s="2" t="s">
        <v>3</v>
      </c>
      <c r="G2" s="7" t="s">
        <v>17</v>
      </c>
      <c r="H2" s="2" t="s">
        <v>4</v>
      </c>
      <c r="I2" s="2" t="s">
        <v>258</v>
      </c>
      <c r="J2" s="2" t="s">
        <v>259</v>
      </c>
      <c r="K2" s="2" t="s">
        <v>260</v>
      </c>
      <c r="L2" s="2" t="s">
        <v>261</v>
      </c>
      <c r="M2" s="7" t="s">
        <v>18</v>
      </c>
      <c r="N2" s="2" t="s">
        <v>5</v>
      </c>
      <c r="O2" s="6" t="s">
        <v>19</v>
      </c>
      <c r="P2" s="3" t="s">
        <v>7</v>
      </c>
      <c r="Q2" s="8" t="s">
        <v>105</v>
      </c>
      <c r="R2" s="8" t="s">
        <v>40</v>
      </c>
      <c r="S2" s="8" t="s">
        <v>106</v>
      </c>
      <c r="T2" s="3" t="s">
        <v>20</v>
      </c>
      <c r="U2" s="6" t="s">
        <v>21</v>
      </c>
      <c r="V2" s="3" t="s">
        <v>80</v>
      </c>
      <c r="W2" s="6" t="s">
        <v>37</v>
      </c>
      <c r="X2" s="11" t="s">
        <v>35</v>
      </c>
      <c r="Y2" s="12" t="s">
        <v>36</v>
      </c>
      <c r="Z2" s="5" t="s">
        <v>22</v>
      </c>
      <c r="AA2" s="4" t="s">
        <v>10</v>
      </c>
      <c r="AB2" s="5" t="s">
        <v>23</v>
      </c>
      <c r="AC2" s="4" t="s">
        <v>11</v>
      </c>
      <c r="AD2" s="5" t="s">
        <v>24</v>
      </c>
      <c r="AE2" s="4" t="s">
        <v>12</v>
      </c>
      <c r="AF2" s="5" t="s">
        <v>25</v>
      </c>
      <c r="AG2" s="4" t="s">
        <v>13</v>
      </c>
    </row>
    <row r="3" spans="1:34">
      <c r="A3" s="1" t="str">
        <f>'raw data'!A3</f>
        <v> 04/16/2012 11:59 GMT</v>
      </c>
      <c r="B3" s="1" t="str">
        <f>'raw data'!B3</f>
        <v>16.4.12</v>
      </c>
    </row>
    <row r="4" spans="1:34">
      <c r="A4" s="1" t="str">
        <f>'raw data'!A4</f>
        <v> 04/17/2012 11:59 GMT</v>
      </c>
      <c r="B4" s="1" t="str">
        <f>'raw data'!B4</f>
        <v>17.4.12</v>
      </c>
      <c r="C4" s="7">
        <f>'raw data'!C4-'raw data'!C3</f>
        <v>133</v>
      </c>
      <c r="D4" s="2">
        <f>'raw data'!D4-'raw data'!D3</f>
        <v>10.640000000000015</v>
      </c>
      <c r="E4" s="7">
        <f>'raw data'!E4-'raw data'!E3</f>
        <v>13</v>
      </c>
      <c r="F4" s="2">
        <f>'raw data'!F4-'raw data'!F3</f>
        <v>4.1600000000000037</v>
      </c>
      <c r="G4" s="7">
        <f>'raw data'!G4-'raw data'!G3</f>
        <v>13</v>
      </c>
      <c r="H4" s="2">
        <f>'raw data'!H4-'raw data'!H3</f>
        <v>8.3199999999999932</v>
      </c>
      <c r="M4" s="7">
        <f>'raw data'!M4-'raw data'!M3</f>
        <v>36</v>
      </c>
      <c r="N4" s="2">
        <f>'raw data'!N4-'raw data'!N3</f>
        <v>8.2800000000000011</v>
      </c>
      <c r="O4" s="6">
        <f>'raw data'!O4-'raw data'!O3</f>
        <v>15.299999999999983</v>
      </c>
      <c r="P4" s="3">
        <f>'raw data'!P4-'raw data'!P3</f>
        <v>1.5</v>
      </c>
      <c r="R4" s="8">
        <f>'raw data'!Q4-'raw data'!Q3</f>
        <v>5512329</v>
      </c>
      <c r="T4" s="3">
        <f>'raw data'!R4-'raw data'!R3</f>
        <v>0.55000000000000071</v>
      </c>
      <c r="U4" s="6">
        <f>'raw data'!S4-'raw data'!S3</f>
        <v>3.1270000000000024</v>
      </c>
      <c r="V4" s="3">
        <f>'raw data'!T4-'raw data'!T3</f>
        <v>0.87999999999999989</v>
      </c>
      <c r="W4" s="3">
        <f t="shared" ref="W4:W22" si="0">IF(U4,ROUNDUP((V4/U4)/24, 2),)</f>
        <v>0.02</v>
      </c>
      <c r="X4" s="11">
        <f>'raw data'!U4-'raw data'!U3</f>
        <v>0.20900000000000007</v>
      </c>
      <c r="Y4" s="12">
        <f>'raw data'!V4-'raw data'!V3</f>
        <v>2.9999999999999971E-2</v>
      </c>
      <c r="Z4" s="5">
        <f>'raw data'!W4-'raw data'!W3</f>
        <v>7.8000000000000291E-2</v>
      </c>
      <c r="AA4" s="4">
        <f>'raw data'!X4-'raw data'!X3</f>
        <v>0</v>
      </c>
      <c r="AB4" s="5">
        <f>'raw data'!Y4-'raw data'!Y3</f>
        <v>0</v>
      </c>
      <c r="AC4" s="4">
        <f>'raw data'!Z4-'raw data'!Z3</f>
        <v>0</v>
      </c>
      <c r="AD4" s="5">
        <f>'raw data'!AA4-'raw data'!AA3</f>
        <v>6.9999999999978968E-3</v>
      </c>
      <c r="AE4" s="4">
        <f>'raw data'!AB4-'raw data'!AB3</f>
        <v>-0.34999999999999964</v>
      </c>
      <c r="AF4" s="5">
        <f>'raw data'!AC4-'raw data'!AC3</f>
        <v>0</v>
      </c>
      <c r="AG4" s="4">
        <f>'raw data'!AD4-'raw data'!AD3</f>
        <v>0</v>
      </c>
    </row>
    <row r="5" spans="1:34">
      <c r="A5" s="1" t="str">
        <f>'raw data'!A5</f>
        <v> 04/18/2012 9:59 GMT</v>
      </c>
      <c r="B5" s="1" t="str">
        <f>'raw data'!B5</f>
        <v>18.4.12</v>
      </c>
      <c r="C5" s="7">
        <f>'raw data'!C5-'raw data'!C4</f>
        <v>138</v>
      </c>
      <c r="D5" s="2">
        <f>'raw data'!D5-'raw data'!D4</f>
        <v>11.039999999999992</v>
      </c>
      <c r="E5" s="7">
        <f>'raw data'!E5-'raw data'!E4</f>
        <v>23</v>
      </c>
      <c r="F5" s="2">
        <f>'raw data'!F5-'raw data'!F4</f>
        <v>7.3599999999999994</v>
      </c>
      <c r="G5" s="7">
        <f>'raw data'!G5-'raw data'!G4</f>
        <v>23</v>
      </c>
      <c r="H5" s="2">
        <f>'raw data'!H5-'raw data'!H4</f>
        <v>14.719999999999999</v>
      </c>
      <c r="M5" s="7">
        <f>'raw data'!M5-'raw data'!M4</f>
        <v>69</v>
      </c>
      <c r="N5" s="2">
        <f>'raw data'!N5-'raw data'!N4</f>
        <v>15.870000000000005</v>
      </c>
      <c r="O5" s="6">
        <f>'raw data'!O5-'raw data'!O4</f>
        <v>17.766999999999996</v>
      </c>
      <c r="P5" s="3">
        <f>'raw data'!P5-'raw data'!P4</f>
        <v>1.8000000000000007</v>
      </c>
      <c r="R5" s="8">
        <f>'raw data'!Q5-'raw data'!Q4</f>
        <v>13423602</v>
      </c>
      <c r="T5" s="3">
        <f>'raw data'!R5-'raw data'!R4</f>
        <v>0.69999999999999929</v>
      </c>
      <c r="U5" s="6">
        <f>'raw data'!S5-'raw data'!S4</f>
        <v>3.1269999999999953</v>
      </c>
      <c r="V5" s="3">
        <f>'raw data'!T5-'raw data'!T4</f>
        <v>0.38999999999999968</v>
      </c>
      <c r="W5" s="3">
        <f t="shared" si="0"/>
        <v>0.01</v>
      </c>
      <c r="X5" s="11">
        <f>'raw data'!U5-'raw data'!U4</f>
        <v>0.20900000000000007</v>
      </c>
      <c r="Y5" s="12">
        <f>'raw data'!V5-'raw data'!V4</f>
        <v>2.0000000000000018E-2</v>
      </c>
      <c r="Z5" s="5">
        <f>'raw data'!W5-'raw data'!W4</f>
        <v>4.9999999999998934E-3</v>
      </c>
      <c r="AA5" s="4">
        <f>'raw data'!X5-'raw data'!X4</f>
        <v>0</v>
      </c>
      <c r="AB5" s="5">
        <f>'raw data'!Y5-'raw data'!Y4</f>
        <v>0</v>
      </c>
      <c r="AC5" s="4">
        <f>'raw data'!Z5-'raw data'!Z4</f>
        <v>0</v>
      </c>
      <c r="AD5" s="5">
        <f>'raw data'!AA5-'raw data'!AA4</f>
        <v>1.2999999999998124E-2</v>
      </c>
      <c r="AE5" s="4">
        <f>'raw data'!AB5-'raw data'!AB4</f>
        <v>0</v>
      </c>
      <c r="AF5" s="5">
        <f>'raw data'!AC5-'raw data'!AC4</f>
        <v>0</v>
      </c>
      <c r="AG5" s="4">
        <f>'raw data'!AD5-'raw data'!AD4</f>
        <v>0</v>
      </c>
    </row>
    <row r="6" spans="1:34">
      <c r="A6" s="1" t="str">
        <f>'raw data'!A6</f>
        <v> 04/19/2012 9:59 GMT</v>
      </c>
      <c r="B6" s="1" t="str">
        <f>'raw data'!B6</f>
        <v>19.4.12</v>
      </c>
      <c r="C6" s="7">
        <f>'raw data'!C6-'raw data'!C5</f>
        <v>59</v>
      </c>
      <c r="D6" s="2">
        <f>'raw data'!D6-'raw data'!D5</f>
        <v>4.7199999999999989</v>
      </c>
      <c r="E6" s="7">
        <f>'raw data'!E6-'raw data'!E5</f>
        <v>14</v>
      </c>
      <c r="F6" s="2">
        <f>'raw data'!F6-'raw data'!F5</f>
        <v>4.480000000000004</v>
      </c>
      <c r="G6" s="7">
        <f>'raw data'!G6-'raw data'!G5</f>
        <v>14</v>
      </c>
      <c r="H6" s="2">
        <f>'raw data'!H6-'raw data'!H5</f>
        <v>8.960000000000008</v>
      </c>
      <c r="M6" s="7">
        <f>'raw data'!M6-'raw data'!M5</f>
        <v>42</v>
      </c>
      <c r="N6" s="2">
        <f>'raw data'!N6-'raw data'!N5</f>
        <v>9.6599999999999966</v>
      </c>
      <c r="O6" s="6">
        <f>'raw data'!O6-'raw data'!O5</f>
        <v>15.928000000000026</v>
      </c>
      <c r="P6" s="3">
        <f>'raw data'!P6-'raw data'!P5</f>
        <v>1.6000000000000014</v>
      </c>
      <c r="R6" s="8">
        <f>'raw data'!Q6-'raw data'!Q5</f>
        <v>508017</v>
      </c>
      <c r="T6" s="3">
        <f>'raw data'!R6-'raw data'!R5</f>
        <v>0.6899999999999995</v>
      </c>
      <c r="U6" s="6">
        <f>'raw data'!S6-'raw data'!S5</f>
        <v>3.1270000000000024</v>
      </c>
      <c r="V6" s="3">
        <f>'raw data'!T6-'raw data'!T5</f>
        <v>0.39000000000000057</v>
      </c>
      <c r="W6" s="3">
        <f t="shared" si="0"/>
        <v>0.01</v>
      </c>
      <c r="X6" s="11">
        <f>'raw data'!U6-'raw data'!U5</f>
        <v>0.20900000000000007</v>
      </c>
      <c r="Y6" s="12">
        <f>'raw data'!V6-'raw data'!V5</f>
        <v>3.0000000000000027E-2</v>
      </c>
      <c r="Z6" s="5">
        <f>'raw data'!W6-'raw data'!W5</f>
        <v>5.1000000000000156E-2</v>
      </c>
      <c r="AA6" s="4">
        <f>'raw data'!X6-'raw data'!X5</f>
        <v>0</v>
      </c>
      <c r="AB6" s="5">
        <f>'raw data'!Y6-'raw data'!Y5</f>
        <v>0</v>
      </c>
      <c r="AC6" s="4">
        <f>'raw data'!Z6-'raw data'!Z5</f>
        <v>0</v>
      </c>
      <c r="AD6" s="5">
        <f>'raw data'!AA6-'raw data'!AA5</f>
        <v>5.8910000000000053</v>
      </c>
      <c r="AE6" s="4">
        <f>'raw data'!AB6-'raw data'!AB5</f>
        <v>0.71</v>
      </c>
      <c r="AF6" s="5">
        <f>'raw data'!AC6-'raw data'!AC5</f>
        <v>2.7269999999999999</v>
      </c>
      <c r="AG6" s="4">
        <f>'raw data'!AD6-'raw data'!AD5</f>
        <v>3.0000000000000002E-2</v>
      </c>
    </row>
    <row r="7" spans="1:34">
      <c r="A7" s="1" t="str">
        <f>'raw data'!A7</f>
        <v> 04/20/2012 9:59 GMT</v>
      </c>
      <c r="B7" s="1" t="str">
        <f>'raw data'!B7</f>
        <v>20.4.12</v>
      </c>
      <c r="C7" s="7">
        <f>'raw data'!C7-'raw data'!C6</f>
        <v>0</v>
      </c>
      <c r="D7" s="2">
        <f>'raw data'!D7-'raw data'!D6</f>
        <v>0</v>
      </c>
      <c r="E7" s="7">
        <f>'raw data'!E7-'raw data'!E6</f>
        <v>0</v>
      </c>
      <c r="F7" s="2">
        <f>'raw data'!F7-'raw data'!F6</f>
        <v>0</v>
      </c>
      <c r="G7" s="7">
        <f>'raw data'!G7-'raw data'!G6</f>
        <v>0</v>
      </c>
      <c r="H7" s="2">
        <f>'raw data'!H7-'raw data'!H6</f>
        <v>0</v>
      </c>
      <c r="M7" s="7">
        <f>'raw data'!M7-'raw data'!M6</f>
        <v>0</v>
      </c>
      <c r="N7" s="2">
        <f>'raw data'!N7-'raw data'!N6</f>
        <v>0</v>
      </c>
      <c r="O7" s="6">
        <f>'raw data'!O7-'raw data'!O6</f>
        <v>10.956999999999994</v>
      </c>
      <c r="P7" s="3">
        <f>'raw data'!P7-'raw data'!P6</f>
        <v>1.0899999999999999</v>
      </c>
      <c r="R7" s="8">
        <f>'raw data'!Q7-'raw data'!Q6</f>
        <v>0</v>
      </c>
      <c r="T7" s="3">
        <f>'raw data'!R7-'raw data'!R6</f>
        <v>0</v>
      </c>
      <c r="U7" s="6">
        <f>'raw data'!S7-'raw data'!S6</f>
        <v>3.1270000000000024</v>
      </c>
      <c r="V7" s="3">
        <f>'raw data'!T7-'raw data'!T6</f>
        <v>0.38999999999999968</v>
      </c>
      <c r="W7" s="3">
        <f t="shared" si="0"/>
        <v>0.01</v>
      </c>
      <c r="X7" s="11">
        <f>'raw data'!U7-'raw data'!U6</f>
        <v>0.19799999999999995</v>
      </c>
      <c r="Y7" s="12">
        <f>'raw data'!V7-'raw data'!V6</f>
        <v>2.9999999999999971E-2</v>
      </c>
      <c r="Z7" s="5">
        <f>'raw data'!W7-'raw data'!W6</f>
        <v>0</v>
      </c>
      <c r="AA7" s="4">
        <f>'raw data'!X7-'raw data'!X6</f>
        <v>0</v>
      </c>
      <c r="AB7" s="5">
        <f>'raw data'!Y7-'raw data'!Y6</f>
        <v>0</v>
      </c>
      <c r="AC7" s="4">
        <f>'raw data'!Z7-'raw data'!Z6</f>
        <v>0</v>
      </c>
      <c r="AD7" s="5">
        <f>'raw data'!AA7-'raw data'!AA6</f>
        <v>0</v>
      </c>
      <c r="AE7" s="4">
        <f>'raw data'!AB7-'raw data'!AB6</f>
        <v>0</v>
      </c>
      <c r="AF7" s="5">
        <f>'raw data'!AC7-'raw data'!AC6</f>
        <v>0</v>
      </c>
      <c r="AG7" s="4">
        <f>'raw data'!AD7-'raw data'!AD6</f>
        <v>0</v>
      </c>
      <c r="AH7">
        <f>'raw data'!AE7</f>
        <v>0</v>
      </c>
    </row>
    <row r="8" spans="1:34">
      <c r="A8" s="1" t="str">
        <f>'raw data'!A8</f>
        <v> 04/21/2012 8:59 GMT</v>
      </c>
      <c r="B8" s="1" t="str">
        <f>'raw data'!B8</f>
        <v>21.4.12</v>
      </c>
      <c r="C8" s="7">
        <f>'raw data'!C8-'raw data'!C7</f>
        <v>1</v>
      </c>
      <c r="D8" s="2">
        <f>'raw data'!D8-'raw data'!D7</f>
        <v>8.0000000000012506E-2</v>
      </c>
      <c r="E8" s="7">
        <f>'raw data'!E8-'raw data'!E7</f>
        <v>1</v>
      </c>
      <c r="F8" s="2">
        <f>'raw data'!F8-'raw data'!F7</f>
        <v>0.31999999999999318</v>
      </c>
      <c r="G8" s="7">
        <f>'raw data'!G8-'raw data'!G7</f>
        <v>0</v>
      </c>
      <c r="H8" s="2">
        <f>'raw data'!H8-'raw data'!H7</f>
        <v>0</v>
      </c>
      <c r="M8" s="7">
        <f>'raw data'!M8-'raw data'!M7</f>
        <v>3</v>
      </c>
      <c r="N8" s="2">
        <f>'raw data'!N8-'raw data'!N7</f>
        <v>0.68999999999999773</v>
      </c>
      <c r="O8" s="6">
        <f>'raw data'!O8-'raw data'!O7</f>
        <v>8.2789999999999964</v>
      </c>
      <c r="P8" s="3">
        <f>'raw data'!P8-'raw data'!P7</f>
        <v>0.82999999999999829</v>
      </c>
      <c r="R8" s="8">
        <f>'raw data'!Q8-'raw data'!Q7</f>
        <v>2507906</v>
      </c>
      <c r="T8" s="3">
        <f>'raw data'!R8-'raw data'!R7</f>
        <v>0.25</v>
      </c>
      <c r="U8" s="6">
        <f>'raw data'!S8-'raw data'!S7</f>
        <v>3.1269999999999953</v>
      </c>
      <c r="V8" s="3">
        <f>'raw data'!T8-'raw data'!T7</f>
        <v>0.39000000000000057</v>
      </c>
      <c r="W8" s="3">
        <f t="shared" si="0"/>
        <v>0.01</v>
      </c>
      <c r="X8" s="11">
        <f>'raw data'!U8-'raw data'!U7</f>
        <v>0.19799999999999995</v>
      </c>
      <c r="Y8" s="12">
        <f>'raw data'!V8-'raw data'!V7</f>
        <v>2.0000000000000018E-2</v>
      </c>
      <c r="Z8" s="5">
        <f>'raw data'!W8-'raw data'!W7</f>
        <v>5.1999999999999602E-2</v>
      </c>
      <c r="AA8" s="4">
        <f>'raw data'!X8-'raw data'!X7</f>
        <v>0</v>
      </c>
      <c r="AB8" s="5">
        <f>'raw data'!Y8-'raw data'!Y7</f>
        <v>0</v>
      </c>
      <c r="AC8" s="4">
        <f>'raw data'!Z8-'raw data'!Z7</f>
        <v>0</v>
      </c>
      <c r="AD8" s="5">
        <f>'raw data'!AA8-'raw data'!AA7</f>
        <v>4.9999999999954525E-3</v>
      </c>
      <c r="AE8" s="4">
        <f>'raw data'!AB8-'raw data'!AB7</f>
        <v>0</v>
      </c>
      <c r="AF8" s="5">
        <f>'raw data'!AC8-'raw data'!AC7</f>
        <v>0</v>
      </c>
      <c r="AG8" s="4">
        <f>'raw data'!AD8-'raw data'!AD7</f>
        <v>0</v>
      </c>
      <c r="AH8" t="str">
        <f>'raw data'!AE8</f>
        <v>wl a,b,c execution</v>
      </c>
    </row>
    <row r="9" spans="1:34">
      <c r="A9" s="1" t="str">
        <f>'raw data'!A9</f>
        <v> 04/22/2012 8:59 GMT</v>
      </c>
      <c r="B9" s="1" t="str">
        <f>'raw data'!B9</f>
        <v>22.4.12</v>
      </c>
      <c r="C9" s="7">
        <f>'raw data'!C9-'raw data'!C8</f>
        <v>1</v>
      </c>
      <c r="D9" s="2">
        <f>'raw data'!D9-'raw data'!D8</f>
        <v>7.9999999999984084E-2</v>
      </c>
      <c r="E9" s="7">
        <f>'raw data'!E9-'raw data'!E8</f>
        <v>0</v>
      </c>
      <c r="F9" s="2">
        <f>'raw data'!F9-'raw data'!F8</f>
        <v>0</v>
      </c>
      <c r="G9" s="7">
        <f>'raw data'!G9-'raw data'!G8</f>
        <v>0</v>
      </c>
      <c r="H9" s="2">
        <f>'raw data'!H9-'raw data'!H8</f>
        <v>0</v>
      </c>
      <c r="M9" s="7">
        <f>'raw data'!M9-'raw data'!M8</f>
        <v>1</v>
      </c>
      <c r="N9" s="2">
        <f>'raw data'!N9-'raw data'!N8</f>
        <v>0.22999999999998977</v>
      </c>
      <c r="O9" s="6">
        <f>'raw data'!O9-'raw data'!O8</f>
        <v>12.932000000000016</v>
      </c>
      <c r="P9" s="3">
        <f>'raw data'!P9-'raw data'!P8</f>
        <v>1.3000000000000007</v>
      </c>
      <c r="R9" s="8">
        <f>'raw data'!Q9-'raw data'!Q8</f>
        <v>2955768</v>
      </c>
      <c r="T9" s="3">
        <f>'raw data'!R9-'raw data'!R8</f>
        <v>0.30000000000000071</v>
      </c>
      <c r="U9" s="6">
        <f>'raw data'!S9-'raw data'!S8</f>
        <v>2.8940000000000055</v>
      </c>
      <c r="V9" s="3">
        <f>'raw data'!T9-'raw data'!T8</f>
        <v>0.35999999999999943</v>
      </c>
      <c r="W9" s="3">
        <f t="shared" si="0"/>
        <v>0.01</v>
      </c>
      <c r="X9" s="11">
        <f>'raw data'!U9-'raw data'!U8</f>
        <v>0.19799999999999951</v>
      </c>
      <c r="Y9" s="12">
        <f>'raw data'!V9-'raw data'!V8</f>
        <v>2.0000000000000018E-2</v>
      </c>
      <c r="Z9" s="5">
        <f>'raw data'!W9-'raw data'!W8</f>
        <v>2.5000000000000355E-2</v>
      </c>
      <c r="AA9" s="4">
        <f>'raw data'!X9-'raw data'!X8</f>
        <v>0</v>
      </c>
      <c r="AB9" s="5">
        <f>'raw data'!Y9-'raw data'!Y8</f>
        <v>0</v>
      </c>
      <c r="AC9" s="4">
        <f>'raw data'!Z9-'raw data'!Z8</f>
        <v>0</v>
      </c>
      <c r="AD9" s="5">
        <f>'raw data'!AA9-'raw data'!AA8</f>
        <v>4.0000000000048885E-3</v>
      </c>
      <c r="AE9" s="4">
        <f>'raw data'!AB9-'raw data'!AB8</f>
        <v>0</v>
      </c>
      <c r="AF9" s="5">
        <f>'raw data'!AC9-'raw data'!AC8</f>
        <v>0</v>
      </c>
      <c r="AG9" s="4">
        <f>'raw data'!AD9-'raw data'!AD8</f>
        <v>0</v>
      </c>
      <c r="AH9" t="str">
        <f>'raw data'!AE9</f>
        <v>wl b execution on small</v>
      </c>
    </row>
    <row r="10" spans="1:34">
      <c r="A10" s="1" t="str">
        <f>'raw data'!A10</f>
        <v> 04/23/2012 10:59 GMT</v>
      </c>
      <c r="B10" s="1" t="str">
        <f>'raw data'!B10</f>
        <v>23.4.12</v>
      </c>
      <c r="C10" s="7">
        <f>'raw data'!C10-'raw data'!C9</f>
        <v>0</v>
      </c>
      <c r="D10" s="2">
        <f>'raw data'!D10-'raw data'!D9</f>
        <v>0</v>
      </c>
      <c r="E10" s="7">
        <f>'raw data'!E10-'raw data'!E9</f>
        <v>0</v>
      </c>
      <c r="F10" s="2">
        <f>'raw data'!F10-'raw data'!F9</f>
        <v>0</v>
      </c>
      <c r="G10" s="7">
        <f>'raw data'!G10-'raw data'!G9</f>
        <v>0</v>
      </c>
      <c r="H10" s="2">
        <f>'raw data'!H10-'raw data'!H9</f>
        <v>0</v>
      </c>
      <c r="M10" s="7">
        <f>'raw data'!M10-'raw data'!M9</f>
        <v>0</v>
      </c>
      <c r="N10" s="2">
        <f>'raw data'!N10-'raw data'!N9</f>
        <v>0</v>
      </c>
      <c r="O10" s="6">
        <f>'raw data'!O10-'raw data'!O9</f>
        <v>13.338999999999999</v>
      </c>
      <c r="P10" s="3">
        <f>'raw data'!P10-'raw data'!P9</f>
        <v>1.3300000000000018</v>
      </c>
      <c r="R10" s="8">
        <f>'raw data'!Q10-'raw data'!Q9</f>
        <v>0</v>
      </c>
      <c r="T10" s="3">
        <f>'raw data'!R10-'raw data'!R9</f>
        <v>0</v>
      </c>
      <c r="U10" s="6">
        <f>'raw data'!S10-'raw data'!S9</f>
        <v>1.2669999999999959</v>
      </c>
      <c r="V10" s="3">
        <f>'raw data'!T10-'raw data'!T9</f>
        <v>0.16000000000000014</v>
      </c>
      <c r="W10" s="3">
        <f t="shared" si="0"/>
        <v>0.01</v>
      </c>
      <c r="X10" s="11">
        <f>'raw data'!U10-'raw data'!U9</f>
        <v>0.19700000000000006</v>
      </c>
      <c r="Y10" s="12">
        <f>'raw data'!V10-'raw data'!V9</f>
        <v>3.0000000000000027E-2</v>
      </c>
      <c r="Z10" s="5">
        <f>'raw data'!W10-'raw data'!W9</f>
        <v>0</v>
      </c>
      <c r="AA10" s="4">
        <f>'raw data'!X10-'raw data'!X9</f>
        <v>0</v>
      </c>
      <c r="AB10" s="5">
        <f>'raw data'!Y10-'raw data'!Y9</f>
        <v>0</v>
      </c>
      <c r="AC10" s="4">
        <f>'raw data'!Z10-'raw data'!Z9</f>
        <v>0</v>
      </c>
      <c r="AD10" s="5">
        <f>'raw data'!AA10-'raw data'!AA9</f>
        <v>0</v>
      </c>
      <c r="AE10" s="4">
        <f>'raw data'!AB10-'raw data'!AB9</f>
        <v>0</v>
      </c>
      <c r="AF10" s="5">
        <f>'raw data'!AC10-'raw data'!AC9</f>
        <v>0</v>
      </c>
      <c r="AG10" s="4">
        <f>'raw data'!AD10-'raw data'!AD9</f>
        <v>0</v>
      </c>
      <c r="AH10" t="str">
        <f>'raw data'!AE10</f>
        <v>no activity</v>
      </c>
    </row>
    <row r="11" spans="1:34">
      <c r="A11" s="1" t="str">
        <f>'raw data'!A11</f>
        <v> 04/24/2012 10:59 GMT</v>
      </c>
      <c r="B11" s="1" t="str">
        <f>'raw data'!B11</f>
        <v>24.4.12</v>
      </c>
      <c r="C11" s="7">
        <f>'raw data'!C11-'raw data'!C10</f>
        <v>0</v>
      </c>
      <c r="D11" s="2">
        <f>'raw data'!D11-'raw data'!D10</f>
        <v>0</v>
      </c>
      <c r="E11" s="7">
        <f>'raw data'!E11-'raw data'!E10</f>
        <v>0</v>
      </c>
      <c r="F11" s="2">
        <f>'raw data'!F11-'raw data'!F10</f>
        <v>0</v>
      </c>
      <c r="G11" s="7">
        <f>'raw data'!G11-'raw data'!G10</f>
        <v>0</v>
      </c>
      <c r="H11" s="2">
        <f>'raw data'!H11-'raw data'!H10</f>
        <v>0</v>
      </c>
      <c r="M11" s="7">
        <f>'raw data'!M11-'raw data'!M10</f>
        <v>1</v>
      </c>
      <c r="N11" s="2">
        <f>'raw data'!N11-'raw data'!N10</f>
        <v>0.23000000000001819</v>
      </c>
      <c r="O11" s="6">
        <f>'raw data'!O11-'raw data'!O10</f>
        <v>8.1399999999999864</v>
      </c>
      <c r="P11" s="3">
        <f>'raw data'!P11-'raw data'!P10</f>
        <v>0.80999999999999517</v>
      </c>
      <c r="R11" s="8">
        <f>'raw data'!Q11-'raw data'!Q10</f>
        <v>32331</v>
      </c>
      <c r="T11" s="3">
        <f>'raw data'!R11-'raw data'!R10</f>
        <v>0</v>
      </c>
      <c r="U11" s="6">
        <f>'raw data'!S11-'raw data'!S10</f>
        <v>1.267000000000003</v>
      </c>
      <c r="V11" s="3">
        <f>'raw data'!T11-'raw data'!T10</f>
        <v>0.16000000000000014</v>
      </c>
      <c r="W11" s="3">
        <f t="shared" si="0"/>
        <v>0.01</v>
      </c>
      <c r="X11" s="11">
        <f>'raw data'!U11-'raw data'!U10</f>
        <v>0.1980000000000004</v>
      </c>
      <c r="Y11" s="12">
        <f>'raw data'!V11-'raw data'!V10</f>
        <v>1.9999999999999907E-2</v>
      </c>
      <c r="Z11" s="5">
        <f>'raw data'!W11-'raw data'!W10</f>
        <v>9.9999999999944578E-4</v>
      </c>
      <c r="AA11" s="4">
        <f>'raw data'!X11-'raw data'!X10</f>
        <v>0</v>
      </c>
      <c r="AB11" s="5">
        <f>'raw data'!Y11-'raw data'!Y10</f>
        <v>0</v>
      </c>
      <c r="AC11" s="4">
        <f>'raw data'!Z11-'raw data'!Z10</f>
        <v>0</v>
      </c>
      <c r="AD11" s="5">
        <f>'raw data'!AA11-'raw data'!AA10</f>
        <v>9.9999999999766942E-4</v>
      </c>
      <c r="AE11" s="4">
        <f>'raw data'!AB11-'raw data'!AB10</f>
        <v>0</v>
      </c>
      <c r="AF11" s="5">
        <f>'raw data'!AC11-'raw data'!AC10</f>
        <v>0</v>
      </c>
      <c r="AG11" s="4">
        <f>'raw data'!AD11-'raw data'!AD10</f>
        <v>0</v>
      </c>
      <c r="AH11" t="str">
        <f>'raw data'!AE11</f>
        <v>deleted unused ami</v>
      </c>
    </row>
    <row r="12" spans="1:34">
      <c r="A12" s="1">
        <f>'raw data'!A12</f>
        <v>0</v>
      </c>
      <c r="B12" s="1" t="str">
        <f>'raw data'!B12</f>
        <v>25.4.12</v>
      </c>
      <c r="C12" s="7">
        <f>'raw data'!C12-'raw data'!C11</f>
        <v>0</v>
      </c>
      <c r="D12" s="2">
        <f>'raw data'!D12-'raw data'!D11</f>
        <v>0</v>
      </c>
      <c r="E12" s="7">
        <f>'raw data'!E12-'raw data'!E11</f>
        <v>0</v>
      </c>
      <c r="F12" s="2">
        <f>'raw data'!F12-'raw data'!F11</f>
        <v>0</v>
      </c>
      <c r="G12" s="7">
        <f>'raw data'!G12-'raw data'!G11</f>
        <v>0</v>
      </c>
      <c r="H12" s="2">
        <f>'raw data'!H12-'raw data'!H11</f>
        <v>0</v>
      </c>
      <c r="M12" s="7">
        <f>'raw data'!M12-'raw data'!M11</f>
        <v>0</v>
      </c>
      <c r="N12" s="2">
        <f>'raw data'!N12-'raw data'!N11</f>
        <v>0</v>
      </c>
      <c r="O12" s="6">
        <f>'raw data'!O12-'raw data'!O11</f>
        <v>6.1929999999999836</v>
      </c>
      <c r="P12" s="3">
        <f>'raw data'!P12-'raw data'!P11</f>
        <v>0.62000000000000455</v>
      </c>
      <c r="R12" s="8">
        <f>'raw data'!Q12-'raw data'!Q11</f>
        <v>0</v>
      </c>
      <c r="T12" s="3">
        <f>'raw data'!R12-'raw data'!R11</f>
        <v>0</v>
      </c>
      <c r="U12" s="6">
        <f>'raw data'!S12-'raw data'!S11</f>
        <v>1.2669999999999959</v>
      </c>
      <c r="V12" s="3">
        <f>'raw data'!T12-'raw data'!T11</f>
        <v>0.16000000000000014</v>
      </c>
      <c r="W12" s="3">
        <f t="shared" si="0"/>
        <v>0.01</v>
      </c>
      <c r="X12" s="11">
        <f>'raw data'!U12-'raw data'!U11</f>
        <v>0</v>
      </c>
      <c r="Y12" s="12">
        <f>'raw data'!V12-'raw data'!V11</f>
        <v>0</v>
      </c>
      <c r="Z12" s="5">
        <f>'raw data'!W12-'raw data'!W11</f>
        <v>0</v>
      </c>
      <c r="AA12" s="4">
        <f>'raw data'!X12-'raw data'!X11</f>
        <v>0</v>
      </c>
      <c r="AB12" s="5">
        <f>'raw data'!Y12-'raw data'!Y11</f>
        <v>0</v>
      </c>
      <c r="AC12" s="4">
        <f>'raw data'!Z12-'raw data'!Z11</f>
        <v>0</v>
      </c>
      <c r="AD12" s="5">
        <f>'raw data'!AA12-'raw data'!AA11</f>
        <v>0</v>
      </c>
      <c r="AE12" s="4">
        <f>'raw data'!AB12-'raw data'!AB11</f>
        <v>0</v>
      </c>
      <c r="AF12" s="5">
        <f>'raw data'!AC12-'raw data'!AC11</f>
        <v>0</v>
      </c>
      <c r="AG12" s="4">
        <f>'raw data'!AD12-'raw data'!AD11</f>
        <v>0</v>
      </c>
      <c r="AH12" t="str">
        <f>'raw data'!AE12</f>
        <v>deleted unused/unneeded volumes, snapshots</v>
      </c>
    </row>
    <row r="13" spans="1:34">
      <c r="A13" s="1" t="str">
        <f>'raw data'!A13</f>
        <v> 04/26/2012 09:59 GMT</v>
      </c>
      <c r="B13" s="1" t="str">
        <f>'raw data'!B13</f>
        <v>26.4.12</v>
      </c>
      <c r="C13" s="7">
        <f>'raw data'!C13-'raw data'!C12</f>
        <v>0</v>
      </c>
      <c r="D13" s="2">
        <f>'raw data'!D13-'raw data'!D12</f>
        <v>0</v>
      </c>
      <c r="E13" s="7">
        <f>'raw data'!E13-'raw data'!E12</f>
        <v>0</v>
      </c>
      <c r="F13" s="2">
        <f>'raw data'!F13-'raw data'!F12</f>
        <v>0</v>
      </c>
      <c r="G13" s="7">
        <f>'raw data'!G13-'raw data'!G12</f>
        <v>0</v>
      </c>
      <c r="H13" s="2">
        <f>'raw data'!H13-'raw data'!H12</f>
        <v>0</v>
      </c>
      <c r="M13" s="7">
        <f>'raw data'!M13-'raw data'!M12</f>
        <v>0</v>
      </c>
      <c r="N13" s="2">
        <f>'raw data'!N13-'raw data'!N12</f>
        <v>0</v>
      </c>
      <c r="O13" s="6">
        <f>'raw data'!O13-'raw data'!O12</f>
        <v>0</v>
      </c>
      <c r="P13" s="3">
        <f>'raw data'!P13-'raw data'!P12</f>
        <v>0</v>
      </c>
      <c r="R13" s="8">
        <f>'raw data'!Q13-'raw data'!Q12</f>
        <v>0</v>
      </c>
      <c r="T13" s="3">
        <f>'raw data'!R13-'raw data'!R12</f>
        <v>0</v>
      </c>
      <c r="U13" s="6">
        <f>'raw data'!S13-'raw data'!S12</f>
        <v>0.93700000000000472</v>
      </c>
      <c r="V13" s="3">
        <f>'raw data'!T13-'raw data'!T12</f>
        <v>0.12000000000000011</v>
      </c>
      <c r="W13" s="3">
        <f t="shared" si="0"/>
        <v>0.01</v>
      </c>
      <c r="X13" s="11">
        <f>'raw data'!U13-'raw data'!U12</f>
        <v>0</v>
      </c>
      <c r="Y13" s="12">
        <f>'raw data'!V13-'raw data'!V12</f>
        <v>0</v>
      </c>
      <c r="Z13" s="5">
        <f>'raw data'!W13-'raw data'!W12</f>
        <v>0</v>
      </c>
      <c r="AA13" s="4">
        <f>'raw data'!X13-'raw data'!X12</f>
        <v>0</v>
      </c>
      <c r="AB13" s="5">
        <f>'raw data'!Y13-'raw data'!Y12</f>
        <v>0</v>
      </c>
      <c r="AC13" s="4">
        <f>'raw data'!Z13-'raw data'!Z12</f>
        <v>0</v>
      </c>
      <c r="AD13" s="5">
        <f>'raw data'!AA13-'raw data'!AA12</f>
        <v>0</v>
      </c>
      <c r="AE13" s="4">
        <f>'raw data'!AB13-'raw data'!AB12</f>
        <v>0</v>
      </c>
      <c r="AF13" s="5">
        <f>'raw data'!AC13-'raw data'!AC12</f>
        <v>0</v>
      </c>
      <c r="AG13" s="4">
        <f>'raw data'!AD13-'raw data'!AD12</f>
        <v>0</v>
      </c>
      <c r="AH13" t="str">
        <f>'raw data'!AE13</f>
        <v>no activity</v>
      </c>
    </row>
    <row r="14" spans="1:34">
      <c r="A14" s="1" t="str">
        <f>'raw data'!A14</f>
        <v> 04/27/2012 09:59 GMT</v>
      </c>
      <c r="B14" s="1" t="str">
        <f>'raw data'!B14</f>
        <v>27.4.12</v>
      </c>
      <c r="C14" s="7">
        <f>'raw data'!C14-'raw data'!C13</f>
        <v>0</v>
      </c>
      <c r="D14" s="2">
        <f>'raw data'!D14-'raw data'!D13</f>
        <v>0</v>
      </c>
      <c r="E14" s="7">
        <f>'raw data'!E14-'raw data'!E13</f>
        <v>0</v>
      </c>
      <c r="F14" s="2">
        <f>'raw data'!F14-'raw data'!F13</f>
        <v>0</v>
      </c>
      <c r="G14" s="7">
        <f>'raw data'!G14-'raw data'!G13</f>
        <v>0</v>
      </c>
      <c r="H14" s="2">
        <f>'raw data'!H14-'raw data'!H13</f>
        <v>0</v>
      </c>
      <c r="M14" s="7">
        <f>'raw data'!M14-'raw data'!M13</f>
        <v>0</v>
      </c>
      <c r="N14" s="2">
        <f>'raw data'!N14-'raw data'!N13</f>
        <v>0</v>
      </c>
      <c r="O14" s="6">
        <f>'raw data'!O14-'raw data'!O13</f>
        <v>0</v>
      </c>
      <c r="P14" s="3">
        <f>'raw data'!P14-'raw data'!P13</f>
        <v>0</v>
      </c>
      <c r="R14" s="8">
        <f>'raw data'!Q14-'raw data'!Q13</f>
        <v>0</v>
      </c>
      <c r="T14" s="3">
        <f>'raw data'!R14-'raw data'!R13</f>
        <v>0</v>
      </c>
      <c r="U14" s="6">
        <f>'raw data'!S14-'raw data'!S13</f>
        <v>0.38799999999999812</v>
      </c>
      <c r="V14" s="3">
        <f>'raw data'!T14-'raw data'!T13</f>
        <v>4.0000000000000036E-2</v>
      </c>
      <c r="W14" s="3">
        <f t="shared" si="0"/>
        <v>0.01</v>
      </c>
      <c r="X14" s="11">
        <f>'raw data'!U14-'raw data'!U13</f>
        <v>1.000000000000334E-3</v>
      </c>
      <c r="Y14" s="12">
        <f>'raw data'!V14-'raw data'!V13</f>
        <v>0</v>
      </c>
      <c r="Z14" s="5">
        <f>'raw data'!W14-'raw data'!W13</f>
        <v>0</v>
      </c>
      <c r="AA14" s="4">
        <f>'raw data'!X14-'raw data'!X13</f>
        <v>0</v>
      </c>
      <c r="AB14" s="5">
        <f>'raw data'!Y14-'raw data'!Y13</f>
        <v>0</v>
      </c>
      <c r="AC14" s="4">
        <f>'raw data'!Z14-'raw data'!Z13</f>
        <v>0</v>
      </c>
      <c r="AD14" s="5">
        <f>'raw data'!AA14-'raw data'!AA13</f>
        <v>0</v>
      </c>
      <c r="AE14" s="4">
        <f>'raw data'!AB14-'raw data'!AB13</f>
        <v>0</v>
      </c>
      <c r="AF14" s="5">
        <f>'raw data'!AC14-'raw data'!AC13</f>
        <v>0</v>
      </c>
      <c r="AG14" s="4">
        <f>'raw data'!AD14-'raw data'!AD13</f>
        <v>0</v>
      </c>
      <c r="AH14" t="str">
        <f>'raw data'!AE14</f>
        <v>no activity</v>
      </c>
    </row>
    <row r="15" spans="1:34">
      <c r="A15" s="1">
        <f>'raw data'!A15</f>
        <v>0</v>
      </c>
      <c r="B15" s="1" t="str">
        <f>'raw data'!B15</f>
        <v>28.4.12</v>
      </c>
      <c r="C15" s="7">
        <f>'raw data'!C15-'raw data'!C14</f>
        <v>0</v>
      </c>
      <c r="D15" s="2">
        <f>'raw data'!D15-'raw data'!D14</f>
        <v>0</v>
      </c>
      <c r="E15" s="7">
        <f>'raw data'!E15-'raw data'!E14</f>
        <v>1</v>
      </c>
      <c r="F15" s="2">
        <f>'raw data'!F15-'raw data'!F14</f>
        <v>0.31999999999999318</v>
      </c>
      <c r="G15" s="7">
        <f>'raw data'!G15-'raw data'!G14</f>
        <v>0</v>
      </c>
      <c r="H15" s="2">
        <f>'raw data'!H15-'raw data'!H14</f>
        <v>0</v>
      </c>
      <c r="M15" s="7">
        <f>'raw data'!M15-'raw data'!M14</f>
        <v>1</v>
      </c>
      <c r="N15" s="2">
        <f>'raw data'!N15-'raw data'!N14</f>
        <v>0.22999999999998977</v>
      </c>
      <c r="O15" s="6">
        <f>'raw data'!O15-'raw data'!O14</f>
        <v>6.9000000000016826E-2</v>
      </c>
      <c r="P15" s="3">
        <f>'raw data'!P15-'raw data'!P14</f>
        <v>9.9999999999980105E-3</v>
      </c>
      <c r="R15" s="8">
        <f>'raw data'!Q15-'raw data'!Q14</f>
        <v>80157</v>
      </c>
      <c r="T15" s="3">
        <f>'raw data'!R15-'raw data'!R14</f>
        <v>9.9999999999997868E-3</v>
      </c>
      <c r="U15" s="6">
        <f>'raw data'!S15-'raw data'!S14</f>
        <v>0.38799999999999812</v>
      </c>
      <c r="V15" s="3">
        <f>'raw data'!T15-'raw data'!T14</f>
        <v>4.9999999999999822E-2</v>
      </c>
      <c r="W15" s="3">
        <f t="shared" si="0"/>
        <v>0.01</v>
      </c>
      <c r="X15" s="11">
        <f>'raw data'!U15-'raw data'!U14</f>
        <v>0</v>
      </c>
      <c r="Y15" s="12">
        <f>'raw data'!V15-'raw data'!V14</f>
        <v>0</v>
      </c>
      <c r="Z15" s="5">
        <f>'raw data'!W15-'raw data'!W14</f>
        <v>2.5000000000000355E-2</v>
      </c>
      <c r="AA15" s="4">
        <f>'raw data'!X15-'raw data'!X14</f>
        <v>0</v>
      </c>
      <c r="AB15" s="5">
        <f>'raw data'!Y15-'raw data'!Y14</f>
        <v>0</v>
      </c>
      <c r="AC15" s="4">
        <f>'raw data'!Z15-'raw data'!Z14</f>
        <v>0</v>
      </c>
      <c r="AD15" s="5">
        <f>'raw data'!AA15-'raw data'!AA14</f>
        <v>0</v>
      </c>
      <c r="AE15" s="4">
        <f>'raw data'!AB15-'raw data'!AB14</f>
        <v>0</v>
      </c>
      <c r="AF15" s="5">
        <f>'raw data'!AC15-'raw data'!AC14</f>
        <v>0</v>
      </c>
      <c r="AG15" s="4">
        <f>'raw data'!AD15-'raw data'!AD14</f>
        <v>0</v>
      </c>
      <c r="AH15" t="str">
        <f>'raw data'!AE15</f>
        <v>wl_a exec on large</v>
      </c>
    </row>
    <row r="16" spans="1:34">
      <c r="A16" s="1" t="str">
        <f>'raw data'!A16</f>
        <v> 04/29/2012 07:59 GMT</v>
      </c>
      <c r="B16" s="1" t="str">
        <f>'raw data'!B16</f>
        <v>29.4.12</v>
      </c>
      <c r="C16" s="7">
        <f>'raw data'!C16-'raw data'!C15</f>
        <v>0</v>
      </c>
      <c r="D16" s="2">
        <f>'raw data'!D16-'raw data'!D15</f>
        <v>0</v>
      </c>
      <c r="E16" s="7">
        <f>'raw data'!E16-'raw data'!E15</f>
        <v>0</v>
      </c>
      <c r="F16" s="2">
        <f>'raw data'!F16-'raw data'!F15</f>
        <v>0</v>
      </c>
      <c r="G16" s="7">
        <f>'raw data'!G16-'raw data'!G15</f>
        <v>0</v>
      </c>
      <c r="H16" s="2">
        <f>'raw data'!H16-'raw data'!H15</f>
        <v>0</v>
      </c>
      <c r="M16" s="7">
        <f>'raw data'!M16-'raw data'!M15</f>
        <v>0</v>
      </c>
      <c r="N16" s="2">
        <f>'raw data'!N16-'raw data'!N15</f>
        <v>0</v>
      </c>
      <c r="O16" s="6">
        <f>'raw data'!O16-'raw data'!O15</f>
        <v>0</v>
      </c>
      <c r="P16" s="3">
        <f>'raw data'!P16-'raw data'!P15</f>
        <v>0</v>
      </c>
      <c r="R16" s="8">
        <f>'raw data'!Q16-'raw data'!Q15</f>
        <v>0</v>
      </c>
      <c r="T16" s="3">
        <f>'raw data'!R16-'raw data'!R15</f>
        <v>0</v>
      </c>
      <c r="U16" s="6">
        <f>'raw data'!S16-'raw data'!S15</f>
        <v>0.38800000000000523</v>
      </c>
      <c r="V16" s="3">
        <f>'raw data'!T16-'raw data'!T15</f>
        <v>4.9999999999999822E-2</v>
      </c>
      <c r="W16" s="3">
        <f t="shared" si="0"/>
        <v>0.01</v>
      </c>
      <c r="X16" s="11">
        <f>'raw data'!U16-'raw data'!U15</f>
        <v>0</v>
      </c>
      <c r="Y16" s="12">
        <f>'raw data'!V16-'raw data'!V15</f>
        <v>0</v>
      </c>
      <c r="Z16" s="5">
        <f>'raw data'!W16-'raw data'!W15</f>
        <v>0</v>
      </c>
      <c r="AA16" s="4">
        <f>'raw data'!X16-'raw data'!X15</f>
        <v>0</v>
      </c>
      <c r="AB16" s="5">
        <f>'raw data'!Y16-'raw data'!Y15</f>
        <v>0</v>
      </c>
      <c r="AC16" s="4">
        <f>'raw data'!Z16-'raw data'!Z15</f>
        <v>0</v>
      </c>
      <c r="AD16" s="5">
        <f>'raw data'!AA16-'raw data'!AA15</f>
        <v>3.9999999999977831E-3</v>
      </c>
      <c r="AE16" s="4">
        <f>'raw data'!AB16-'raw data'!AB15</f>
        <v>0</v>
      </c>
      <c r="AF16" s="5">
        <f>'raw data'!AC16-'raw data'!AC15</f>
        <v>0</v>
      </c>
      <c r="AG16" s="4">
        <f>'raw data'!AD16-'raw data'!AD15</f>
        <v>0</v>
      </c>
      <c r="AH16" t="str">
        <f>'raw data'!AE16</f>
        <v>no activity</v>
      </c>
    </row>
    <row r="17" spans="1:34">
      <c r="A17" s="1" t="str">
        <f>'raw data'!A17</f>
        <v>04/30/2012 09:59 GMT</v>
      </c>
      <c r="B17" s="1" t="str">
        <f>'raw data'!B17</f>
        <v>30.4.12</v>
      </c>
      <c r="C17" s="7">
        <f>'raw data'!C17-'raw data'!C16</f>
        <v>1</v>
      </c>
      <c r="D17" s="2">
        <f>'raw data'!D17-'raw data'!D16</f>
        <v>8.0000000000012506E-2</v>
      </c>
      <c r="E17" s="7">
        <f>'raw data'!E17-'raw data'!E16</f>
        <v>1</v>
      </c>
      <c r="F17" s="2">
        <f>'raw data'!F17-'raw data'!F16</f>
        <v>0.32000000000000739</v>
      </c>
      <c r="G17" s="7">
        <f>'raw data'!G17-'raw data'!G16</f>
        <v>0</v>
      </c>
      <c r="H17" s="2">
        <f>'raw data'!H17-'raw data'!H16</f>
        <v>0</v>
      </c>
      <c r="M17" s="7">
        <f>'raw data'!M17-'raw data'!M16</f>
        <v>2</v>
      </c>
      <c r="N17" s="2">
        <f>'raw data'!N17-'raw data'!N16</f>
        <v>0.46000000000000796</v>
      </c>
      <c r="O17" s="6">
        <f>'raw data'!O17-'raw data'!O16</f>
        <v>0.13900000000001</v>
      </c>
      <c r="P17" s="3">
        <f>'raw data'!P17-'raw data'!P16</f>
        <v>9.9999999999980105E-3</v>
      </c>
      <c r="R17" s="8">
        <f>'raw data'!Q17-'raw data'!Q16</f>
        <v>2684963</v>
      </c>
      <c r="T17" s="3">
        <f>'raw data'!R17-'raw data'!R16</f>
        <v>0.26999999999999957</v>
      </c>
      <c r="U17" s="6">
        <f>'raw data'!S17-'raw data'!S16</f>
        <v>0.38899999999999579</v>
      </c>
      <c r="V17" s="3">
        <f>'raw data'!T17-'raw data'!T16</f>
        <v>4.9999999999999822E-2</v>
      </c>
      <c r="W17" s="3">
        <f t="shared" si="0"/>
        <v>0.01</v>
      </c>
      <c r="X17" s="11">
        <f>'raw data'!U17-'raw data'!U16</f>
        <v>0</v>
      </c>
      <c r="Y17" s="12">
        <f>'raw data'!V17-'raw data'!V16</f>
        <v>0</v>
      </c>
      <c r="Z17" s="5">
        <f>'raw data'!W17-'raw data'!W16</f>
        <v>5.1999999999999602E-2</v>
      </c>
      <c r="AA17" s="4">
        <f>'raw data'!X17-'raw data'!X16</f>
        <v>0</v>
      </c>
      <c r="AB17" s="5">
        <f>'raw data'!Y17-'raw data'!Y16</f>
        <v>0</v>
      </c>
      <c r="AC17" s="4">
        <f>'raw data'!Z17-'raw data'!Z16</f>
        <v>0</v>
      </c>
      <c r="AD17" s="5">
        <f>'raw data'!AA17-'raw data'!AA16</f>
        <v>0</v>
      </c>
      <c r="AE17" s="4">
        <f>'raw data'!AB17-'raw data'!AB16</f>
        <v>0</v>
      </c>
      <c r="AF17" s="5">
        <f>'raw data'!AC17-'raw data'!AC16</f>
        <v>0</v>
      </c>
      <c r="AG17" s="4">
        <f>'raw data'!AD17-'raw data'!AD16</f>
        <v>0</v>
      </c>
      <c r="AH17" t="str">
        <f>'raw data'!AE17</f>
        <v>wl a,c exec on large, wl b exec on small</v>
      </c>
    </row>
    <row r="18" spans="1:34">
      <c r="A18" s="1" t="str">
        <f>'raw data'!A19</f>
        <v>May</v>
      </c>
      <c r="B18" s="1">
        <f>'raw data'!B18</f>
        <v>0</v>
      </c>
      <c r="C18" s="7">
        <f>'raw data'!C18-'raw data'!C17</f>
        <v>0</v>
      </c>
      <c r="D18" s="2">
        <f>'raw data'!D18-'raw data'!D17</f>
        <v>0</v>
      </c>
      <c r="E18" s="7">
        <f>'raw data'!E18-'raw data'!E17</f>
        <v>0</v>
      </c>
      <c r="F18" s="2">
        <f>'raw data'!F18-'raw data'!F17</f>
        <v>0</v>
      </c>
      <c r="G18" s="7">
        <f>'raw data'!G18-'raw data'!G17</f>
        <v>0</v>
      </c>
      <c r="H18" s="2">
        <f>'raw data'!H18-'raw data'!H17</f>
        <v>0</v>
      </c>
      <c r="M18" s="7">
        <f>'raw data'!M18-'raw data'!M17</f>
        <v>0</v>
      </c>
      <c r="N18" s="2">
        <f>'raw data'!N18-'raw data'!N17</f>
        <v>0</v>
      </c>
      <c r="O18" s="6">
        <f>'raw data'!O18-'raw data'!O17</f>
        <v>0</v>
      </c>
      <c r="P18" s="3">
        <f>'raw data'!P18-'raw data'!P17</f>
        <v>0</v>
      </c>
      <c r="R18" s="8">
        <f>'raw data'!Q18-'raw data'!Q17</f>
        <v>0</v>
      </c>
      <c r="T18" s="3">
        <f>'raw data'!R18-'raw data'!R17</f>
        <v>0</v>
      </c>
      <c r="U18" s="6">
        <f>'raw data'!S18-'raw data'!S17</f>
        <v>0.38799999999999812</v>
      </c>
      <c r="V18" s="3">
        <f>'raw data'!T18-'raw data'!T17</f>
        <v>4.9999999999999822E-2</v>
      </c>
      <c r="W18" s="3">
        <f t="shared" si="0"/>
        <v>0.01</v>
      </c>
      <c r="X18" s="11">
        <f>'raw data'!U18-'raw data'!U17</f>
        <v>0</v>
      </c>
      <c r="Y18" s="12">
        <f>'raw data'!V18-'raw data'!V17</f>
        <v>0</v>
      </c>
      <c r="Z18" s="5">
        <f>'raw data'!W18-'raw data'!W17</f>
        <v>0</v>
      </c>
      <c r="AA18" s="4">
        <f>'raw data'!X18-'raw data'!X17</f>
        <v>0</v>
      </c>
      <c r="AB18" s="5">
        <f>'raw data'!Y18-'raw data'!Y17</f>
        <v>0</v>
      </c>
      <c r="AC18" s="4">
        <f>'raw data'!Z18-'raw data'!Z17</f>
        <v>0</v>
      </c>
      <c r="AD18" s="5">
        <f>'raw data'!AA18-'raw data'!AA17</f>
        <v>0</v>
      </c>
      <c r="AE18" s="4">
        <f>'raw data'!AB18-'raw data'!AB17</f>
        <v>0</v>
      </c>
      <c r="AF18" s="5">
        <f>'raw data'!AC18-'raw data'!AC17</f>
        <v>0</v>
      </c>
      <c r="AG18" s="4">
        <f>'raw data'!AD18-'raw data'!AD17</f>
        <v>0</v>
      </c>
      <c r="AH18" t="str">
        <f>'raw data'!AE18</f>
        <v>no activity</v>
      </c>
    </row>
    <row r="19" spans="1:34">
      <c r="A19" s="1" t="str">
        <f>'raw data'!A19</f>
        <v>May</v>
      </c>
      <c r="W19" s="3"/>
      <c r="AH19">
        <f>'raw data'!AE19</f>
        <v>0</v>
      </c>
    </row>
    <row r="20" spans="1:34">
      <c r="A20" s="1" t="str">
        <f>'raw data'!A20</f>
        <v>05/01/2012 09:59 GMT</v>
      </c>
      <c r="B20" s="1" t="str">
        <f>'raw data'!B20</f>
        <v>1.5.12</v>
      </c>
      <c r="C20" s="7">
        <f>'raw data'!C20-'raw data'!C19</f>
        <v>0</v>
      </c>
      <c r="D20" s="2">
        <f>'raw data'!D20-'raw data'!D19</f>
        <v>0</v>
      </c>
      <c r="E20" s="7">
        <f>'raw data'!E20-'raw data'!E19</f>
        <v>0</v>
      </c>
      <c r="F20" s="2">
        <f>'raw data'!F20-'raw data'!F19</f>
        <v>0</v>
      </c>
      <c r="G20" s="7">
        <f>'raw data'!G20-'raw data'!G19</f>
        <v>0</v>
      </c>
      <c r="H20" s="2">
        <f>'raw data'!H20-'raw data'!H19</f>
        <v>0</v>
      </c>
      <c r="M20" s="7">
        <f>'raw data'!M20-'raw data'!M19</f>
        <v>0</v>
      </c>
      <c r="N20" s="2">
        <f>'raw data'!N20-'raw data'!N19</f>
        <v>0</v>
      </c>
      <c r="O20" s="6">
        <f>'raw data'!O20-'raw data'!O19</f>
        <v>0</v>
      </c>
      <c r="P20" s="3">
        <f>'raw data'!P20-'raw data'!P19</f>
        <v>0</v>
      </c>
      <c r="R20" s="8">
        <f>'raw data'!Q20-'raw data'!Q19</f>
        <v>0</v>
      </c>
      <c r="T20" s="3">
        <f>'raw data'!R20-'raw data'!R19</f>
        <v>0</v>
      </c>
      <c r="U20" s="6">
        <f>'raw data'!S20-'raw data'!S19</f>
        <v>0</v>
      </c>
      <c r="V20" s="3">
        <f>'raw data'!T20-'raw data'!T19</f>
        <v>0</v>
      </c>
      <c r="W20" s="3">
        <f t="shared" si="0"/>
        <v>0</v>
      </c>
      <c r="X20" s="11">
        <f>'raw data'!U20-'raw data'!U19</f>
        <v>0</v>
      </c>
      <c r="Y20" s="12">
        <f>'raw data'!V20-'raw data'!V19</f>
        <v>0</v>
      </c>
      <c r="Z20" s="5">
        <f>'raw data'!W20-'raw data'!W19</f>
        <v>0</v>
      </c>
      <c r="AA20" s="4">
        <f>'raw data'!X20-'raw data'!X19</f>
        <v>0</v>
      </c>
      <c r="AB20" s="5">
        <f>'raw data'!Y20-'raw data'!Y19</f>
        <v>0</v>
      </c>
      <c r="AC20" s="4">
        <f>'raw data'!Z20-'raw data'!Z19</f>
        <v>0</v>
      </c>
      <c r="AD20" s="5">
        <f>'raw data'!AA20-'raw data'!AA19</f>
        <v>0</v>
      </c>
      <c r="AE20" s="4">
        <f>'raw data'!AB20-'raw data'!AB19</f>
        <v>0</v>
      </c>
      <c r="AF20" s="5">
        <f>'raw data'!AC20-'raw data'!AC19</f>
        <v>0</v>
      </c>
      <c r="AG20" s="4">
        <f>'raw data'!AD20-'raw data'!AD19</f>
        <v>0</v>
      </c>
      <c r="AH20" t="str">
        <f>'raw data'!AE20</f>
        <v>no activity</v>
      </c>
    </row>
    <row r="21" spans="1:34">
      <c r="A21" s="1" t="str">
        <f>'raw data'!A21</f>
        <v>05/02/2012 09:59 GMT</v>
      </c>
      <c r="B21" s="1" t="str">
        <f>'raw data'!B21</f>
        <v>2.5.12</v>
      </c>
      <c r="C21" s="7">
        <f>'raw data'!C21-'raw data'!C20</f>
        <v>0</v>
      </c>
      <c r="D21" s="2">
        <f>'raw data'!D21-'raw data'!D20</f>
        <v>0</v>
      </c>
      <c r="E21" s="7">
        <f>'raw data'!E21-'raw data'!E20</f>
        <v>0</v>
      </c>
      <c r="F21" s="2">
        <f>'raw data'!F21-'raw data'!F20</f>
        <v>0</v>
      </c>
      <c r="G21" s="7">
        <f>'raw data'!G21-'raw data'!G20</f>
        <v>0</v>
      </c>
      <c r="H21" s="2">
        <f>'raw data'!H21-'raw data'!H20</f>
        <v>0</v>
      </c>
      <c r="M21" s="7">
        <f>'raw data'!M21-'raw data'!M20</f>
        <v>0</v>
      </c>
      <c r="N21" s="2">
        <f>'raw data'!N21-'raw data'!N20</f>
        <v>0</v>
      </c>
      <c r="O21" s="6">
        <f>'raw data'!O21-'raw data'!O20</f>
        <v>0</v>
      </c>
      <c r="P21" s="3">
        <f>'raw data'!P21-'raw data'!P20</f>
        <v>0</v>
      </c>
      <c r="R21" s="8">
        <f>'raw data'!Q21-'raw data'!Q20</f>
        <v>0</v>
      </c>
      <c r="T21" s="3">
        <f>'raw data'!R21-'raw data'!R20</f>
        <v>0</v>
      </c>
      <c r="U21" s="6">
        <f>'raw data'!S21-'raw data'!S20</f>
        <v>0</v>
      </c>
      <c r="V21" s="3">
        <f>'raw data'!T21-'raw data'!T20</f>
        <v>0</v>
      </c>
      <c r="W21" s="3">
        <f t="shared" si="0"/>
        <v>0</v>
      </c>
      <c r="X21" s="11">
        <f>'raw data'!U21-'raw data'!U20</f>
        <v>1.74E-4</v>
      </c>
      <c r="Y21" s="12">
        <f>'raw data'!V21-'raw data'!V20</f>
        <v>0.01</v>
      </c>
      <c r="Z21" s="5">
        <f>'raw data'!W21-'raw data'!W20</f>
        <v>0</v>
      </c>
      <c r="AA21" s="4">
        <f>'raw data'!X21-'raw data'!X20</f>
        <v>0</v>
      </c>
      <c r="AB21" s="5">
        <f>'raw data'!Y21-'raw data'!Y20</f>
        <v>1.2999999999999999E-5</v>
      </c>
      <c r="AC21" s="4">
        <f>'raw data'!Z21-'raw data'!Z20</f>
        <v>0</v>
      </c>
      <c r="AD21" s="5">
        <f>'raw data'!AA21-'raw data'!AA20</f>
        <v>0</v>
      </c>
      <c r="AE21" s="4">
        <f>'raw data'!AB21-'raw data'!AB20</f>
        <v>0</v>
      </c>
      <c r="AF21" s="5">
        <f>'raw data'!AC21-'raw data'!AC20</f>
        <v>0</v>
      </c>
      <c r="AG21" s="4">
        <f>'raw data'!AD21-'raw data'!AD20</f>
        <v>0</v>
      </c>
      <c r="AH21" t="str">
        <f>'raw data'!AE21</f>
        <v>deleted all s3 buckets</v>
      </c>
    </row>
    <row r="22" spans="1:34">
      <c r="A22" s="1" t="str">
        <f>'raw data'!A22</f>
        <v>05/03/2012 09:59 GMT</v>
      </c>
      <c r="B22" s="1" t="str">
        <f>'raw data'!B22</f>
        <v>3.5.12</v>
      </c>
      <c r="C22" s="7">
        <f>'raw data'!C22-'raw data'!C21</f>
        <v>0</v>
      </c>
      <c r="D22" s="2">
        <f>'raw data'!D22-'raw data'!D21</f>
        <v>0</v>
      </c>
      <c r="E22" s="7">
        <f>'raw data'!E22-'raw data'!E21</f>
        <v>0</v>
      </c>
      <c r="F22" s="2">
        <f>'raw data'!F22-'raw data'!F21</f>
        <v>0</v>
      </c>
      <c r="G22" s="7">
        <f>'raw data'!G22-'raw data'!G21</f>
        <v>0</v>
      </c>
      <c r="H22" s="2">
        <f>'raw data'!H22-'raw data'!H21</f>
        <v>0</v>
      </c>
      <c r="M22" s="7">
        <f>'raw data'!M22-'raw data'!M21</f>
        <v>0</v>
      </c>
      <c r="N22" s="2">
        <f>'raw data'!N22-'raw data'!N21</f>
        <v>0</v>
      </c>
      <c r="O22" s="6">
        <f>'raw data'!O22-'raw data'!O21</f>
        <v>0</v>
      </c>
      <c r="P22" s="3">
        <f>'raw data'!P22-'raw data'!P21</f>
        <v>0</v>
      </c>
      <c r="R22" s="8">
        <f>'raw data'!Q22-'raw data'!Q21</f>
        <v>0</v>
      </c>
      <c r="T22" s="3">
        <f>'raw data'!R22-'raw data'!R21</f>
        <v>0</v>
      </c>
      <c r="U22" s="6">
        <f>'raw data'!S22-'raw data'!S21</f>
        <v>0</v>
      </c>
      <c r="V22" s="3">
        <f>'raw data'!T22-'raw data'!T21</f>
        <v>0</v>
      </c>
      <c r="W22" s="3">
        <f t="shared" si="0"/>
        <v>0</v>
      </c>
      <c r="X22" s="11">
        <f>'raw data'!U22-'raw data'!U21</f>
        <v>0</v>
      </c>
      <c r="Y22" s="12">
        <f>'raw data'!V22-'raw data'!V21</f>
        <v>0</v>
      </c>
      <c r="Z22" s="5">
        <f>'raw data'!W22-'raw data'!W21</f>
        <v>0</v>
      </c>
      <c r="AA22" s="4">
        <f>'raw data'!X22-'raw data'!X21</f>
        <v>0</v>
      </c>
      <c r="AB22" s="5">
        <f>'raw data'!Y22-'raw data'!Y21</f>
        <v>0</v>
      </c>
      <c r="AC22" s="4">
        <f>'raw data'!Z22-'raw data'!Z21</f>
        <v>0</v>
      </c>
      <c r="AD22" s="5">
        <f>'raw data'!AA22-'raw data'!AA21</f>
        <v>0</v>
      </c>
      <c r="AE22" s="4">
        <f>'raw data'!AB22-'raw data'!AB21</f>
        <v>0</v>
      </c>
      <c r="AF22" s="5">
        <f>'raw data'!AC22-'raw data'!AC21</f>
        <v>0</v>
      </c>
      <c r="AG22" s="4">
        <f>'raw data'!AD22-'raw data'!AD21</f>
        <v>0</v>
      </c>
      <c r="AH22" t="str">
        <f>'raw data'!AE22</f>
        <v>wl a,c exec on large, wl b exec on small</v>
      </c>
    </row>
    <row r="23" spans="1:34">
      <c r="A23" s="1" t="str">
        <f>'raw data'!A23</f>
        <v>05/04/2012 10:59 GMT</v>
      </c>
      <c r="B23" s="1" t="str">
        <f>'raw data'!B23</f>
        <v>4.5.12</v>
      </c>
      <c r="C23" s="7">
        <f>'raw data'!C23-'raw data'!C22</f>
        <v>1</v>
      </c>
      <c r="D23" s="2">
        <f>'raw data'!D23-'raw data'!D22</f>
        <v>0.08</v>
      </c>
      <c r="E23" s="7">
        <f>'raw data'!E23-'raw data'!E22</f>
        <v>1</v>
      </c>
      <c r="F23" s="2">
        <f>'raw data'!F23-'raw data'!F22</f>
        <v>0.32</v>
      </c>
      <c r="G23" s="7">
        <f>'raw data'!G23-'raw data'!G22</f>
        <v>0</v>
      </c>
      <c r="H23" s="2">
        <f>'raw data'!H23-'raw data'!H22</f>
        <v>0</v>
      </c>
      <c r="M23" s="7">
        <f>'raw data'!M23-'raw data'!M22</f>
        <v>2</v>
      </c>
      <c r="N23" s="2">
        <f>'raw data'!N23-'raw data'!N22</f>
        <v>0.46</v>
      </c>
      <c r="O23" s="6">
        <f>'raw data'!O23-'raw data'!O22</f>
        <v>0.13400000000000001</v>
      </c>
      <c r="P23" s="3">
        <f>'raw data'!P23-'raw data'!P22</f>
        <v>0.01</v>
      </c>
      <c r="R23" s="8">
        <f>'raw data'!Q23-'raw data'!Q22</f>
        <v>2251139</v>
      </c>
      <c r="T23" s="3">
        <f>'raw data'!R23-'raw data'!R22</f>
        <v>0.23</v>
      </c>
      <c r="U23" s="6">
        <f>'raw data'!S23-'raw data'!S22</f>
        <v>0.751</v>
      </c>
      <c r="V23" s="3">
        <f>'raw data'!T23-'raw data'!T22</f>
        <v>0.09</v>
      </c>
      <c r="W23" s="3">
        <f t="shared" ref="W23:W31" si="1">IF(U23,ROUNDUP((V23/U23)/24, 2),)</f>
        <v>0.01</v>
      </c>
      <c r="X23" s="11">
        <f>'raw data'!U23-'raw data'!U22</f>
        <v>1.7299999999999998E-4</v>
      </c>
      <c r="Y23" s="12">
        <f>'raw data'!V23-'raw data'!V22</f>
        <v>0</v>
      </c>
      <c r="Z23" s="5">
        <f>'raw data'!W23-'raw data'!W22</f>
        <v>1E-3</v>
      </c>
      <c r="AA23" s="4">
        <f>'raw data'!X23-'raw data'!X22</f>
        <v>0</v>
      </c>
      <c r="AB23" s="5">
        <f>'raw data'!Y23-'raw data'!Y22</f>
        <v>5.9870000000000001E-3</v>
      </c>
      <c r="AC23" s="4">
        <f>'raw data'!Z23-'raw data'!Z22</f>
        <v>0</v>
      </c>
      <c r="AD23" s="5">
        <f>'raw data'!AA23-'raw data'!AA22</f>
        <v>0</v>
      </c>
      <c r="AE23" s="4">
        <f>'raw data'!AB23-'raw data'!AB22</f>
        <v>0</v>
      </c>
      <c r="AF23" s="5">
        <f>'raw data'!AC23-'raw data'!AC22</f>
        <v>9.6000000000000002E-5</v>
      </c>
      <c r="AG23" s="4">
        <f>'raw data'!AD23-'raw data'!AD22</f>
        <v>0.01</v>
      </c>
      <c r="AH23" t="str">
        <f>'raw data'!AE23</f>
        <v>no activity</v>
      </c>
    </row>
    <row r="24" spans="1:34">
      <c r="A24" s="1" t="str">
        <f>'raw data'!A24</f>
        <v>05/05/2012 10:59 GMT</v>
      </c>
      <c r="B24" s="1" t="str">
        <f>'raw data'!B24</f>
        <v>5.5.12</v>
      </c>
      <c r="C24" s="7">
        <f>'raw data'!C24-'raw data'!C23</f>
        <v>0</v>
      </c>
      <c r="D24" s="2">
        <f>'raw data'!D24-'raw data'!D23</f>
        <v>0</v>
      </c>
      <c r="E24" s="7">
        <f>'raw data'!E24-'raw data'!E23</f>
        <v>0</v>
      </c>
      <c r="F24" s="2">
        <f>'raw data'!F24-'raw data'!F23</f>
        <v>0</v>
      </c>
      <c r="G24" s="7">
        <f>'raw data'!G24-'raw data'!G23</f>
        <v>0</v>
      </c>
      <c r="H24" s="2">
        <f>'raw data'!H24-'raw data'!H23</f>
        <v>0</v>
      </c>
      <c r="M24" s="7">
        <f>'raw data'!M24-'raw data'!M23</f>
        <v>0</v>
      </c>
      <c r="N24" s="2">
        <f>'raw data'!N24-'raw data'!N23</f>
        <v>0</v>
      </c>
      <c r="O24" s="6">
        <f>'raw data'!O24-'raw data'!O23</f>
        <v>0</v>
      </c>
      <c r="P24" s="3">
        <f>'raw data'!P24-'raw data'!P23</f>
        <v>0</v>
      </c>
      <c r="R24" s="8">
        <f>'raw data'!Q24-'raw data'!Q23</f>
        <v>0</v>
      </c>
      <c r="T24" s="3">
        <f>'raw data'!R24-'raw data'!R23</f>
        <v>0</v>
      </c>
      <c r="U24" s="6">
        <f>'raw data'!S24-'raw data'!S23</f>
        <v>0.376</v>
      </c>
      <c r="V24" s="3">
        <f>'raw data'!T24-'raw data'!T23</f>
        <v>0.15</v>
      </c>
      <c r="W24" s="3">
        <f t="shared" si="1"/>
        <v>0.02</v>
      </c>
      <c r="X24" s="11">
        <f>'raw data'!U24-'raw data'!U23</f>
        <v>0</v>
      </c>
      <c r="Y24" s="12">
        <f>'raw data'!V24-'raw data'!V23</f>
        <v>0</v>
      </c>
      <c r="Z24" s="5">
        <f>'raw data'!W24-'raw data'!W23</f>
        <v>0</v>
      </c>
      <c r="AA24" s="4">
        <f>'raw data'!X24-'raw data'!X23</f>
        <v>0</v>
      </c>
      <c r="AB24" s="5">
        <f>'raw data'!Y24-'raw data'!Y23</f>
        <v>0</v>
      </c>
      <c r="AC24" s="4">
        <f>'raw data'!Z24-'raw data'!Z23</f>
        <v>0</v>
      </c>
      <c r="AD24" s="5">
        <f>'raw data'!AA24-'raw data'!AA23</f>
        <v>0</v>
      </c>
      <c r="AE24" s="4">
        <f>'raw data'!AB24-'raw data'!AB23</f>
        <v>0</v>
      </c>
      <c r="AF24" s="5">
        <f>'raw data'!AC24-'raw data'!AC23</f>
        <v>0</v>
      </c>
      <c r="AG24" s="4">
        <f>'raw data'!AD24-'raw data'!AD23</f>
        <v>0</v>
      </c>
      <c r="AH24" t="str">
        <f>'raw data'!AE24</f>
        <v>no activity</v>
      </c>
    </row>
    <row r="25" spans="1:34">
      <c r="A25" s="1" t="str">
        <f>'raw data'!A25</f>
        <v>05/06/2012 14:59 GMT</v>
      </c>
      <c r="B25" s="1" t="str">
        <f>'raw data'!B25</f>
        <v>6.5.12</v>
      </c>
      <c r="C25" s="7">
        <f>'raw data'!C25-'raw data'!C24</f>
        <v>1</v>
      </c>
      <c r="D25" s="2">
        <f>'raw data'!D25-'raw data'!D24</f>
        <v>0.08</v>
      </c>
      <c r="E25" s="7">
        <f>'raw data'!E25-'raw data'!E24</f>
        <v>2</v>
      </c>
      <c r="F25" s="2">
        <f>'raw data'!F25-'raw data'!F24</f>
        <v>0.6399999999999999</v>
      </c>
      <c r="G25" s="7">
        <f>'raw data'!G25-'raw data'!G24</f>
        <v>0</v>
      </c>
      <c r="H25" s="2">
        <f>'raw data'!H25-'raw data'!H24</f>
        <v>0</v>
      </c>
      <c r="M25" s="7">
        <f>'raw data'!M25-'raw data'!M24</f>
        <v>2</v>
      </c>
      <c r="N25" s="2">
        <f>'raw data'!N25-'raw data'!N24</f>
        <v>0.46</v>
      </c>
      <c r="O25" s="6">
        <f>'raw data'!O25-'raw data'!O24</f>
        <v>0.16199999999999998</v>
      </c>
      <c r="P25" s="3">
        <f>'raw data'!P25-'raw data'!P24</f>
        <v>1.9999999999999997E-2</v>
      </c>
      <c r="R25" s="8">
        <f>'raw data'!Q25-'raw data'!Q24</f>
        <v>2748181</v>
      </c>
      <c r="T25" s="3">
        <f>'raw data'!R25-'raw data'!R24</f>
        <v>0.27</v>
      </c>
      <c r="U25" s="6">
        <f>'raw data'!S25-'raw data'!S24</f>
        <v>0.375</v>
      </c>
      <c r="V25" s="3">
        <f>'raw data'!T25-'raw data'!T24</f>
        <v>-4.9999999999999989E-2</v>
      </c>
      <c r="W25" s="3">
        <f t="shared" si="1"/>
        <v>-0.01</v>
      </c>
      <c r="X25" s="11">
        <f>'raw data'!U25-'raw data'!U24</f>
        <v>0</v>
      </c>
      <c r="Y25" s="12">
        <f>'raw data'!V25-'raw data'!V24</f>
        <v>0</v>
      </c>
      <c r="Z25" s="5">
        <f>'raw data'!W25-'raw data'!W24</f>
        <v>5.1999999999999998E-2</v>
      </c>
      <c r="AA25" s="4">
        <f>'raw data'!X25-'raw data'!X24</f>
        <v>0</v>
      </c>
      <c r="AB25" s="5">
        <f>'raw data'!Y25-'raw data'!Y24</f>
        <v>6.9999999999999993E-3</v>
      </c>
      <c r="AC25" s="4">
        <f>'raw data'!Z25-'raw data'!Z24</f>
        <v>0</v>
      </c>
      <c r="AD25" s="5">
        <f>'raw data'!AA25-'raw data'!AA24</f>
        <v>0</v>
      </c>
      <c r="AE25" s="4">
        <f>'raw data'!AB25-'raw data'!AB24</f>
        <v>0</v>
      </c>
      <c r="AF25" s="5">
        <f>'raw data'!AC25-'raw data'!AC24</f>
        <v>0</v>
      </c>
      <c r="AG25" s="4">
        <f>'raw data'!AD25-'raw data'!AD24</f>
        <v>0</v>
      </c>
      <c r="AH25" t="str">
        <f>'raw data'!AE25</f>
        <v>wl a,c exec on large, wl b exec on small</v>
      </c>
    </row>
    <row r="26" spans="1:34">
      <c r="A26" s="1" t="str">
        <f>'raw data'!A26</f>
        <v>05/07/2012 11:59 GMT</v>
      </c>
      <c r="B26" s="1" t="str">
        <f>'raw data'!B26</f>
        <v>7.5.12</v>
      </c>
      <c r="C26" s="7">
        <f>'raw data'!C26-'raw data'!C25</f>
        <v>0</v>
      </c>
      <c r="D26" s="2">
        <f>'raw data'!D26-'raw data'!D25</f>
        <v>0</v>
      </c>
      <c r="E26" s="7">
        <f>'raw data'!E26-'raw data'!E25</f>
        <v>0</v>
      </c>
      <c r="F26" s="2">
        <f>'raw data'!F26-'raw data'!F25</f>
        <v>0</v>
      </c>
      <c r="G26" s="7">
        <f>'raw data'!G26-'raw data'!G25</f>
        <v>0</v>
      </c>
      <c r="H26" s="2">
        <f>'raw data'!H26-'raw data'!H25</f>
        <v>0</v>
      </c>
      <c r="M26" s="7">
        <f>'raw data'!M26-'raw data'!M25</f>
        <v>0</v>
      </c>
      <c r="N26" s="2">
        <f>'raw data'!N26-'raw data'!N25</f>
        <v>0</v>
      </c>
      <c r="O26" s="6">
        <f>'raw data'!O26-'raw data'!O25</f>
        <v>0</v>
      </c>
      <c r="P26" s="3">
        <f>'raw data'!P26-'raw data'!P25</f>
        <v>0</v>
      </c>
      <c r="R26" s="8">
        <f>'raw data'!Q26-'raw data'!Q25</f>
        <v>0</v>
      </c>
      <c r="T26" s="3">
        <f>'raw data'!R26-'raw data'!R25</f>
        <v>0</v>
      </c>
      <c r="U26" s="6">
        <f>'raw data'!S26-'raw data'!S25</f>
        <v>0.37599999999999989</v>
      </c>
      <c r="V26" s="3">
        <f>'raw data'!T26-'raw data'!T25</f>
        <v>4.0000000000000008E-2</v>
      </c>
      <c r="W26" s="3">
        <f t="shared" si="1"/>
        <v>0.01</v>
      </c>
      <c r="X26" s="11">
        <f>'raw data'!U26-'raw data'!U25</f>
        <v>0</v>
      </c>
      <c r="Y26" s="12">
        <f>'raw data'!V26-'raw data'!V25</f>
        <v>0</v>
      </c>
      <c r="Z26" s="5">
        <f>'raw data'!W26-'raw data'!W25</f>
        <v>0</v>
      </c>
      <c r="AA26" s="4">
        <f>'raw data'!X26-'raw data'!X25</f>
        <v>0</v>
      </c>
      <c r="AB26" s="5">
        <f>'raw data'!Y26-'raw data'!Y25</f>
        <v>0</v>
      </c>
      <c r="AC26" s="4">
        <f>'raw data'!Z26-'raw data'!Z25</f>
        <v>0</v>
      </c>
      <c r="AD26" s="5">
        <f>'raw data'!AA26-'raw data'!AA25</f>
        <v>0</v>
      </c>
      <c r="AE26" s="4">
        <f>'raw data'!AB26-'raw data'!AB25</f>
        <v>0</v>
      </c>
      <c r="AF26" s="5">
        <f>'raw data'!AC26-'raw data'!AC25</f>
        <v>0</v>
      </c>
      <c r="AG26" s="4">
        <f>'raw data'!AD26-'raw data'!AD25</f>
        <v>0</v>
      </c>
      <c r="AH26" t="str">
        <f>'raw data'!AE26</f>
        <v>no activity</v>
      </c>
    </row>
    <row r="27" spans="1:34">
      <c r="A27" s="1" t="str">
        <f>'raw data'!A27</f>
        <v>05/07/2012 11:59 GMT</v>
      </c>
      <c r="B27" s="1" t="str">
        <f>'raw data'!B27</f>
        <v>8.5.12</v>
      </c>
      <c r="C27" s="7">
        <f>'raw data'!C27-'raw data'!C26</f>
        <v>0</v>
      </c>
      <c r="D27" s="2">
        <f>'raw data'!D27-'raw data'!D26</f>
        <v>0</v>
      </c>
      <c r="E27" s="7">
        <f>'raw data'!E27-'raw data'!E26</f>
        <v>0</v>
      </c>
      <c r="F27" s="2">
        <f>'raw data'!F27-'raw data'!F26</f>
        <v>0</v>
      </c>
      <c r="G27" s="7">
        <f>'raw data'!G27-'raw data'!G26</f>
        <v>0</v>
      </c>
      <c r="H27" s="2">
        <f>'raw data'!H27-'raw data'!H26</f>
        <v>0</v>
      </c>
      <c r="M27" s="7">
        <f>'raw data'!M27-'raw data'!M26</f>
        <v>0</v>
      </c>
      <c r="N27" s="2">
        <f>'raw data'!N27-'raw data'!N26</f>
        <v>0</v>
      </c>
      <c r="O27" s="6">
        <f>'raw data'!O27-'raw data'!O26</f>
        <v>0</v>
      </c>
      <c r="P27" s="3">
        <f>'raw data'!P27-'raw data'!P26</f>
        <v>0</v>
      </c>
      <c r="R27" s="8">
        <f>'raw data'!Q27-'raw data'!Q26</f>
        <v>0</v>
      </c>
      <c r="T27" s="3">
        <f>'raw data'!R27-'raw data'!R26</f>
        <v>0</v>
      </c>
      <c r="U27" s="6">
        <f>'raw data'!S27-'raw data'!S26</f>
        <v>0</v>
      </c>
      <c r="V27" s="3">
        <f>'raw data'!T27-'raw data'!T26</f>
        <v>0</v>
      </c>
      <c r="W27" s="3">
        <f t="shared" si="1"/>
        <v>0</v>
      </c>
      <c r="X27" s="11">
        <f>'raw data'!U27-'raw data'!U26</f>
        <v>0</v>
      </c>
      <c r="Y27" s="12">
        <f>'raw data'!V27-'raw data'!V26</f>
        <v>0</v>
      </c>
      <c r="Z27" s="5">
        <f>'raw data'!W27-'raw data'!W26</f>
        <v>0</v>
      </c>
      <c r="AA27" s="4">
        <f>'raw data'!X27-'raw data'!X26</f>
        <v>0</v>
      </c>
      <c r="AB27" s="5">
        <f>'raw data'!Y27-'raw data'!Y26</f>
        <v>0</v>
      </c>
      <c r="AC27" s="4">
        <f>'raw data'!Z27-'raw data'!Z26</f>
        <v>0</v>
      </c>
      <c r="AD27" s="5">
        <f>'raw data'!AA27-'raw data'!AA26</f>
        <v>0</v>
      </c>
      <c r="AE27" s="4">
        <f>'raw data'!AB27-'raw data'!AB26</f>
        <v>0</v>
      </c>
      <c r="AF27" s="5">
        <f>'raw data'!AC27-'raw data'!AC26</f>
        <v>0</v>
      </c>
      <c r="AG27" s="4">
        <f>'raw data'!AD27-'raw data'!AD26</f>
        <v>0</v>
      </c>
      <c r="AH27" t="str">
        <f>'raw data'!AE27</f>
        <v>no activity</v>
      </c>
    </row>
    <row r="28" spans="1:34">
      <c r="A28" s="1" t="str">
        <f>'raw data'!A28</f>
        <v>05/09/2012 13:59 GMT</v>
      </c>
      <c r="B28" s="1" t="str">
        <f>'raw data'!B28</f>
        <v>9.5.12</v>
      </c>
      <c r="C28" s="7">
        <f>'raw data'!C28-'raw data'!C27</f>
        <v>1</v>
      </c>
      <c r="D28" s="2">
        <f>'raw data'!D28-'raw data'!D27</f>
        <v>7.9999999999999988E-2</v>
      </c>
      <c r="E28" s="7">
        <f>'raw data'!E28-'raw data'!E27</f>
        <v>0</v>
      </c>
      <c r="F28" s="2">
        <f>'raw data'!F28-'raw data'!F27</f>
        <v>0</v>
      </c>
      <c r="G28" s="7">
        <f>'raw data'!G28-'raw data'!G27</f>
        <v>0</v>
      </c>
      <c r="H28" s="2">
        <f>'raw data'!H28-'raw data'!H27</f>
        <v>0</v>
      </c>
      <c r="M28" s="7">
        <f>'raw data'!M28-'raw data'!M27</f>
        <v>1</v>
      </c>
      <c r="N28" s="2">
        <f>'raw data'!N28-'raw data'!N27</f>
        <v>0.22999999999999987</v>
      </c>
      <c r="O28" s="6">
        <f>'raw data'!O28-'raw data'!O27</f>
        <v>6.7000000000000004E-2</v>
      </c>
      <c r="P28" s="3">
        <f>'raw data'!P28-'raw data'!P27</f>
        <v>1.0000000000000002E-2</v>
      </c>
      <c r="Q28" s="8">
        <v>159994</v>
      </c>
      <c r="R28" s="8">
        <f>'raw data'!Q28-'raw data'!Q27</f>
        <v>196424</v>
      </c>
      <c r="S28" s="13" t="e">
        <f>(R28-#REF!)/R28</f>
        <v>#REF!</v>
      </c>
      <c r="T28" s="3">
        <f>'raw data'!R28-'raw data'!R27</f>
        <v>2.0000000000000018E-2</v>
      </c>
      <c r="U28" s="6">
        <f>'raw data'!S28-'raw data'!S27</f>
        <v>0.75100000000000011</v>
      </c>
      <c r="V28" s="3">
        <f>'raw data'!T28-'raw data'!T27</f>
        <v>0.1</v>
      </c>
      <c r="W28" s="3">
        <f t="shared" si="1"/>
        <v>0.01</v>
      </c>
      <c r="X28" s="11">
        <f>'raw data'!U28-'raw data'!U27</f>
        <v>0</v>
      </c>
      <c r="Y28" s="12">
        <f>'raw data'!V28-'raw data'!V27</f>
        <v>0</v>
      </c>
      <c r="Z28" s="5">
        <f>'raw data'!W28-'raw data'!W27</f>
        <v>2.6000000000000002E-2</v>
      </c>
      <c r="AA28" s="4">
        <f>'raw data'!X28-'raw data'!X27</f>
        <v>0</v>
      </c>
      <c r="AB28" s="5">
        <f>'raw data'!Y28-'raw data'!Y27</f>
        <v>3.0000000000000009E-3</v>
      </c>
      <c r="AC28" s="4">
        <f>'raw data'!Z28-'raw data'!Z27</f>
        <v>0</v>
      </c>
      <c r="AD28" s="5">
        <f>'raw data'!AA28-'raw data'!AA27</f>
        <v>0</v>
      </c>
      <c r="AE28" s="4">
        <f>'raw data'!AB28-'raw data'!AB27</f>
        <v>0</v>
      </c>
      <c r="AF28" s="5">
        <f>'raw data'!AC28-'raw data'!AC27</f>
        <v>0</v>
      </c>
      <c r="AG28" s="4">
        <f>'raw data'!AD28-'raw data'!AD27</f>
        <v>0</v>
      </c>
      <c r="AH28" t="str">
        <f>'raw data'!AE28</f>
        <v>under-provisioning (use-case 1) execution; LIKELY default bp size</v>
      </c>
    </row>
    <row r="29" spans="1:34">
      <c r="A29" s="1" t="str">
        <f>'raw data'!A29</f>
        <v>05/09/2012 17:59 GMT</v>
      </c>
      <c r="B29" s="1" t="str">
        <f>'raw data'!B29</f>
        <v>9.5.12</v>
      </c>
      <c r="C29" s="7">
        <f>'raw data'!C29-'raw data'!C28</f>
        <v>0</v>
      </c>
      <c r="D29" s="2">
        <f>'raw data'!D29-'raw data'!D28</f>
        <v>0</v>
      </c>
      <c r="E29" s="7">
        <f>'raw data'!E29-'raw data'!E28</f>
        <v>0</v>
      </c>
      <c r="F29" s="2">
        <f>'raw data'!F29-'raw data'!F28</f>
        <v>0</v>
      </c>
      <c r="G29" s="7">
        <f>'raw data'!G29-'raw data'!G28</f>
        <v>0</v>
      </c>
      <c r="H29" s="2">
        <f>'raw data'!H29-'raw data'!H28</f>
        <v>0</v>
      </c>
      <c r="M29" s="7">
        <f>'raw data'!M29-'raw data'!M28</f>
        <v>0</v>
      </c>
      <c r="N29" s="2">
        <f>'raw data'!N29-'raw data'!N28</f>
        <v>0</v>
      </c>
      <c r="O29" s="6">
        <f>'raw data'!O29-'raw data'!O28</f>
        <v>0</v>
      </c>
      <c r="P29" s="3">
        <f>'raw data'!P29-'raw data'!P28</f>
        <v>0</v>
      </c>
      <c r="Q29" s="8">
        <v>159994</v>
      </c>
      <c r="R29" s="8">
        <f>'raw data'!Q29-'raw data'!Q28</f>
        <v>0</v>
      </c>
      <c r="T29" s="3">
        <f>'raw data'!R29-'raw data'!R28</f>
        <v>0</v>
      </c>
      <c r="U29" s="6">
        <f>'raw data'!S29-'raw data'!S28</f>
        <v>0</v>
      </c>
      <c r="V29" s="3">
        <f>'raw data'!T29-'raw data'!T28</f>
        <v>0</v>
      </c>
      <c r="W29" s="3">
        <f t="shared" si="1"/>
        <v>0</v>
      </c>
      <c r="X29" s="11">
        <f>'raw data'!U29-'raw data'!U28</f>
        <v>0</v>
      </c>
      <c r="Y29" s="12">
        <f>'raw data'!V29-'raw data'!V28</f>
        <v>0</v>
      </c>
      <c r="Z29" s="5">
        <f>'raw data'!W29-'raw data'!W28</f>
        <v>0</v>
      </c>
      <c r="AA29" s="4">
        <f>'raw data'!X29-'raw data'!X28</f>
        <v>0</v>
      </c>
      <c r="AB29" s="5">
        <f>'raw data'!Y29-'raw data'!Y28</f>
        <v>0</v>
      </c>
      <c r="AC29" s="4">
        <f>'raw data'!Z29-'raw data'!Z28</f>
        <v>0</v>
      </c>
      <c r="AD29" s="5">
        <f>'raw data'!AA29-'raw data'!AA28</f>
        <v>0</v>
      </c>
      <c r="AE29" s="4">
        <f>'raw data'!AB29-'raw data'!AB28</f>
        <v>0</v>
      </c>
      <c r="AF29" s="5">
        <f>'raw data'!AC29-'raw data'!AC28</f>
        <v>0</v>
      </c>
      <c r="AG29" s="4">
        <f>'raw data'!AD29-'raw data'!AD28</f>
        <v>0</v>
      </c>
      <c r="AH29" t="str">
        <f>'raw data'!AE29</f>
        <v>under-provisioning (use-case 1) execution, 2nd reading on the same day; LIKELY default bp size</v>
      </c>
    </row>
    <row r="30" spans="1:34">
      <c r="A30" s="1" t="str">
        <f>'raw data'!A30</f>
        <v>05/10/2012 13:59 GMT</v>
      </c>
      <c r="B30" s="1" t="str">
        <f>'raw data'!B30</f>
        <v>10.5.12</v>
      </c>
      <c r="C30" s="7">
        <f>'raw data'!C30-'raw data'!C29</f>
        <v>0</v>
      </c>
      <c r="D30" s="2">
        <f>'raw data'!D30-'raw data'!D29</f>
        <v>0</v>
      </c>
      <c r="E30" s="7">
        <f>'raw data'!E30-'raw data'!E29</f>
        <v>0</v>
      </c>
      <c r="F30" s="2">
        <f>'raw data'!F30-'raw data'!F29</f>
        <v>0</v>
      </c>
      <c r="G30" s="7">
        <f>'raw data'!G30-'raw data'!G29</f>
        <v>0</v>
      </c>
      <c r="H30" s="2">
        <f>'raw data'!H30-'raw data'!H29</f>
        <v>0</v>
      </c>
      <c r="M30" s="7">
        <f>'raw data'!M30-'raw data'!M29</f>
        <v>0</v>
      </c>
      <c r="N30" s="2">
        <f>'raw data'!N30-'raw data'!N29</f>
        <v>0</v>
      </c>
      <c r="O30" s="6">
        <f>'raw data'!O30-'raw data'!O29</f>
        <v>0</v>
      </c>
      <c r="P30" s="3">
        <f>'raw data'!P30-'raw data'!P29</f>
        <v>0</v>
      </c>
      <c r="Q30" s="8" t="e">
        <f>'raw data'!#REF!</f>
        <v>#REF!</v>
      </c>
      <c r="R30" s="8">
        <f>'raw data'!Q30-'raw data'!Q29</f>
        <v>0</v>
      </c>
      <c r="T30" s="3">
        <f>'raw data'!R30-'raw data'!R29</f>
        <v>0</v>
      </c>
      <c r="U30" s="6">
        <f>'raw data'!S30-'raw data'!S29</f>
        <v>0.375</v>
      </c>
      <c r="V30" s="3">
        <f>'raw data'!T30-'raw data'!T29</f>
        <v>4.9999999999999989E-2</v>
      </c>
      <c r="W30" s="3">
        <f t="shared" si="1"/>
        <v>0.01</v>
      </c>
      <c r="X30" s="11">
        <f>'raw data'!U30-'raw data'!U29</f>
        <v>0</v>
      </c>
      <c r="Y30" s="12">
        <f>'raw data'!V30-'raw data'!V29</f>
        <v>0</v>
      </c>
      <c r="Z30" s="5">
        <f>'raw data'!W30-'raw data'!W29</f>
        <v>0</v>
      </c>
      <c r="AA30" s="4">
        <f>'raw data'!X30-'raw data'!X29</f>
        <v>0</v>
      </c>
      <c r="AB30" s="5">
        <f>'raw data'!Y30-'raw data'!Y29</f>
        <v>0</v>
      </c>
      <c r="AC30" s="4">
        <f>'raw data'!Z30-'raw data'!Z29</f>
        <v>0</v>
      </c>
      <c r="AD30" s="5">
        <f>'raw data'!AA30-'raw data'!AA29</f>
        <v>0</v>
      </c>
      <c r="AE30" s="4">
        <f>'raw data'!AB30-'raw data'!AB29</f>
        <v>0</v>
      </c>
      <c r="AF30" s="5">
        <f>'raw data'!AC30-'raw data'!AC29</f>
        <v>0</v>
      </c>
      <c r="AG30" s="4">
        <f>'raw data'!AD30-'raw data'!AD29</f>
        <v>0</v>
      </c>
      <c r="AH30" t="str">
        <f>'raw data'!AE30</f>
        <v>no activity</v>
      </c>
    </row>
    <row r="31" spans="1:34">
      <c r="A31" s="1" t="str">
        <f>'raw data'!A31</f>
        <v>05/11/2012 09:59 GMT</v>
      </c>
      <c r="B31" s="1" t="str">
        <f>'raw data'!B31</f>
        <v>11.5.12</v>
      </c>
      <c r="C31" s="7">
        <f>'raw data'!C31-'raw data'!C30</f>
        <v>0</v>
      </c>
      <c r="D31" s="2">
        <f>'raw data'!D31-'raw data'!D30</f>
        <v>0</v>
      </c>
      <c r="E31" s="7">
        <f>'raw data'!E31-'raw data'!E30</f>
        <v>0</v>
      </c>
      <c r="F31" s="2">
        <f>'raw data'!F31-'raw data'!F30</f>
        <v>0</v>
      </c>
      <c r="G31" s="7">
        <f>'raw data'!G31-'raw data'!G30</f>
        <v>0</v>
      </c>
      <c r="H31" s="2">
        <f>'raw data'!H31-'raw data'!H30</f>
        <v>0</v>
      </c>
      <c r="M31" s="7">
        <f>'raw data'!M31-'raw data'!M30</f>
        <v>0</v>
      </c>
      <c r="N31" s="2">
        <f>'raw data'!N31-'raw data'!N30</f>
        <v>0</v>
      </c>
      <c r="O31" s="6">
        <f>'raw data'!O31-'raw data'!O30</f>
        <v>0</v>
      </c>
      <c r="P31" s="3">
        <f>'raw data'!P31-'raw data'!P30</f>
        <v>0</v>
      </c>
      <c r="Q31" s="8" t="e">
        <f>'raw data'!#REF!</f>
        <v>#REF!</v>
      </c>
      <c r="R31" s="8">
        <f>'raw data'!Q31-'raw data'!Q30</f>
        <v>0</v>
      </c>
      <c r="T31" s="3">
        <f>'raw data'!R31-'raw data'!R30</f>
        <v>0</v>
      </c>
      <c r="U31" s="6">
        <f>'raw data'!S31-'raw data'!S30</f>
        <v>0.37599999999999989</v>
      </c>
      <c r="V31" s="3">
        <f>'raw data'!T31-'raw data'!T30</f>
        <v>3.999999999999998E-2</v>
      </c>
      <c r="W31" s="3">
        <f t="shared" si="1"/>
        <v>0.01</v>
      </c>
      <c r="X31" s="11">
        <f>'raw data'!U31-'raw data'!U30</f>
        <v>0</v>
      </c>
      <c r="Y31" s="12">
        <f>'raw data'!V31-'raw data'!V30</f>
        <v>0</v>
      </c>
      <c r="Z31" s="5">
        <f>'raw data'!W31-'raw data'!W30</f>
        <v>0</v>
      </c>
      <c r="AA31" s="4">
        <f>'raw data'!X31-'raw data'!X30</f>
        <v>0</v>
      </c>
      <c r="AB31" s="5">
        <f>'raw data'!Y31-'raw data'!Y30</f>
        <v>0</v>
      </c>
      <c r="AC31" s="4">
        <f>'raw data'!Z31-'raw data'!Z30</f>
        <v>0</v>
      </c>
      <c r="AD31" s="5">
        <f>'raw data'!AA31-'raw data'!AA30</f>
        <v>0</v>
      </c>
      <c r="AE31" s="4">
        <f>'raw data'!AB31-'raw data'!AB30</f>
        <v>0</v>
      </c>
      <c r="AF31" s="5">
        <f>'raw data'!AC31-'raw data'!AC30</f>
        <v>0</v>
      </c>
      <c r="AG31" s="4">
        <f>'raw data'!AD31-'raw data'!AD30</f>
        <v>0</v>
      </c>
      <c r="AH31" t="str">
        <f>'raw data'!AE31</f>
        <v>no activity</v>
      </c>
    </row>
    <row r="32" spans="1:34">
      <c r="A32" s="1" t="str">
        <f>'raw data'!A32</f>
        <v>05/12/2012 20:59 GMT</v>
      </c>
      <c r="B32" s="1" t="str">
        <f>'raw data'!B32</f>
        <v>12.5.12</v>
      </c>
      <c r="C32" s="7">
        <f>'raw data'!C32-'raw data'!C31</f>
        <v>0</v>
      </c>
      <c r="D32" s="2">
        <f>'raw data'!D32-'raw data'!D31</f>
        <v>0</v>
      </c>
      <c r="E32" s="7">
        <f>'raw data'!E32-'raw data'!E31</f>
        <v>0</v>
      </c>
      <c r="F32" s="2">
        <f>'raw data'!F32-'raw data'!F31</f>
        <v>0</v>
      </c>
      <c r="G32" s="7">
        <f>'raw data'!G32-'raw data'!G31</f>
        <v>1</v>
      </c>
      <c r="H32" s="2">
        <f>'raw data'!H32-'raw data'!H31</f>
        <v>0.64</v>
      </c>
      <c r="M32" s="7">
        <f>'raw data'!M32-'raw data'!M31</f>
        <v>2</v>
      </c>
      <c r="N32" s="2">
        <f>'raw data'!N32-'raw data'!N31</f>
        <v>0.46000000000000019</v>
      </c>
      <c r="O32" s="6">
        <f>'raw data'!O32-'raw data'!O31</f>
        <v>0.10699999999999998</v>
      </c>
      <c r="P32" s="3">
        <f>'raw data'!P32-'raw data'!P31</f>
        <v>1.0000000000000002E-2</v>
      </c>
      <c r="Q32" s="8">
        <v>89489</v>
      </c>
      <c r="R32" s="8">
        <f>'raw data'!Q32-'raw data'!Q31</f>
        <v>141233</v>
      </c>
      <c r="S32" s="13">
        <f>(R32-Q32)/R32</f>
        <v>0.36637329802524904</v>
      </c>
      <c r="T32" s="3">
        <f>'raw data'!R32-'raw data'!R31</f>
        <v>1.0000000000000009E-2</v>
      </c>
      <c r="U32" s="6">
        <f>'raw data'!S32-'raw data'!S31</f>
        <v>0.375</v>
      </c>
      <c r="V32" s="3">
        <f>'raw data'!T32-'raw data'!T31</f>
        <v>4.9999999999999989E-2</v>
      </c>
      <c r="W32" s="3">
        <f t="shared" ref="W32:W38" si="2">IF(U32,ROUNDUP((V32/U32)/24, 2),)</f>
        <v>0.01</v>
      </c>
      <c r="X32" s="11">
        <f>'raw data'!U32-'raw data'!U31</f>
        <v>0</v>
      </c>
      <c r="Y32" s="12">
        <f>'raw data'!V32-'raw data'!V31</f>
        <v>0</v>
      </c>
      <c r="Z32" s="5">
        <f>'raw data'!W32-'raw data'!W31</f>
        <v>2.4999999999999994E-2</v>
      </c>
      <c r="AA32" s="4">
        <f>'raw data'!X32-'raw data'!X31</f>
        <v>0</v>
      </c>
      <c r="AB32" s="5">
        <f>'raw data'!Y32-'raw data'!Y31</f>
        <v>2.9999999999999992E-3</v>
      </c>
      <c r="AC32" s="4">
        <f>'raw data'!Z32-'raw data'!Z31</f>
        <v>0</v>
      </c>
      <c r="AD32" s="5">
        <f>'raw data'!AA32-'raw data'!AA31</f>
        <v>0</v>
      </c>
      <c r="AE32" s="4">
        <f>'raw data'!AB32-'raw data'!AB31</f>
        <v>0</v>
      </c>
      <c r="AF32" s="5">
        <f>'raw data'!AC32-'raw data'!AC31</f>
        <v>0</v>
      </c>
      <c r="AG32" s="4">
        <f>'raw data'!AD32-'raw data'!AD31</f>
        <v>0</v>
      </c>
      <c r="AH32" t="str">
        <f>'raw data'!AE32</f>
        <v>wl a,b,c exec on xlarge; LIKELY default bp size</v>
      </c>
    </row>
    <row r="33" spans="1:34">
      <c r="A33" s="1" t="str">
        <f>'raw data'!A33</f>
        <v>05/13/2012 12:59 GMT</v>
      </c>
      <c r="B33" s="1" t="str">
        <f>'raw data'!B33</f>
        <v>13.5.12</v>
      </c>
      <c r="C33" s="7">
        <f>'raw data'!C33-'raw data'!C32</f>
        <v>0</v>
      </c>
      <c r="D33" s="2">
        <f>'raw data'!D33-'raw data'!D32</f>
        <v>0</v>
      </c>
      <c r="E33" s="7">
        <f>'raw data'!E33-'raw data'!E32</f>
        <v>0</v>
      </c>
      <c r="F33" s="2">
        <f>'raw data'!F33-'raw data'!F32</f>
        <v>0</v>
      </c>
      <c r="G33" s="7">
        <f>'raw data'!G33-'raw data'!G32</f>
        <v>0</v>
      </c>
      <c r="H33" s="2">
        <f>'raw data'!H33-'raw data'!H32</f>
        <v>0</v>
      </c>
      <c r="M33" s="7">
        <f>'raw data'!M33-'raw data'!M32</f>
        <v>0</v>
      </c>
      <c r="N33" s="2">
        <f>'raw data'!N33-'raw data'!N32</f>
        <v>0</v>
      </c>
      <c r="O33" s="6">
        <f>'raw data'!O33-'raw data'!O32</f>
        <v>0</v>
      </c>
      <c r="P33" s="3">
        <f>'raw data'!P33-'raw data'!P32</f>
        <v>0</v>
      </c>
      <c r="R33" s="8">
        <f>'raw data'!Q33-'raw data'!Q32</f>
        <v>0</v>
      </c>
      <c r="T33" s="3">
        <f>'raw data'!R33-'raw data'!R32</f>
        <v>0</v>
      </c>
      <c r="U33" s="6">
        <f>'raw data'!S33-'raw data'!S32</f>
        <v>0.37600000000000033</v>
      </c>
      <c r="V33" s="3">
        <f>'raw data'!T33-'raw data'!T32</f>
        <v>5.0000000000000044E-2</v>
      </c>
      <c r="W33" s="3">
        <f t="shared" si="2"/>
        <v>0.01</v>
      </c>
      <c r="X33" s="11">
        <f>'raw data'!U33-'raw data'!U32</f>
        <v>0</v>
      </c>
      <c r="Y33" s="12">
        <f>'raw data'!V33-'raw data'!V32</f>
        <v>0</v>
      </c>
      <c r="Z33" s="5">
        <f>'raw data'!W33-'raw data'!W32</f>
        <v>0</v>
      </c>
      <c r="AA33" s="4">
        <f>'raw data'!X33-'raw data'!X32</f>
        <v>0</v>
      </c>
      <c r="AB33" s="5">
        <f>'raw data'!Y33-'raw data'!Y32</f>
        <v>0</v>
      </c>
      <c r="AC33" s="4">
        <f>'raw data'!Z33-'raw data'!Z32</f>
        <v>0</v>
      </c>
      <c r="AD33" s="5">
        <f>'raw data'!AA33-'raw data'!AA32</f>
        <v>0</v>
      </c>
      <c r="AE33" s="4">
        <f>'raw data'!AB33-'raw data'!AB32</f>
        <v>0</v>
      </c>
      <c r="AF33" s="5">
        <f>'raw data'!AC33-'raw data'!AC32</f>
        <v>0</v>
      </c>
      <c r="AG33" s="4">
        <f>'raw data'!AD33-'raw data'!AD32</f>
        <v>0</v>
      </c>
      <c r="AH33" t="str">
        <f>'raw data'!AE33</f>
        <v>no activity</v>
      </c>
    </row>
    <row r="34" spans="1:34">
      <c r="A34" s="1" t="str">
        <f>'raw data'!A34</f>
        <v>05/14/2012 12:59 GMT</v>
      </c>
      <c r="B34" s="1" t="str">
        <f>'raw data'!B34</f>
        <v>14.5.12</v>
      </c>
      <c r="C34" s="7">
        <f>'raw data'!C34-'raw data'!C33</f>
        <v>0</v>
      </c>
      <c r="D34" s="2">
        <f>'raw data'!D34-'raw data'!D33</f>
        <v>0</v>
      </c>
      <c r="E34" s="7">
        <f>'raw data'!E34-'raw data'!E33</f>
        <v>0</v>
      </c>
      <c r="F34" s="2">
        <f>'raw data'!F34-'raw data'!F33</f>
        <v>0</v>
      </c>
      <c r="G34" s="7">
        <f>'raw data'!G34-'raw data'!G33</f>
        <v>0</v>
      </c>
      <c r="H34" s="2">
        <f>'raw data'!H34-'raw data'!H33</f>
        <v>0</v>
      </c>
      <c r="M34" s="7">
        <f>'raw data'!M34-'raw data'!M33</f>
        <v>0</v>
      </c>
      <c r="N34" s="2">
        <f>'raw data'!N34-'raw data'!N33</f>
        <v>0</v>
      </c>
      <c r="O34" s="6">
        <f>'raw data'!O34-'raw data'!O33</f>
        <v>0</v>
      </c>
      <c r="P34" s="3">
        <f>'raw data'!P34-'raw data'!P33</f>
        <v>0</v>
      </c>
      <c r="R34" s="8">
        <f>'raw data'!Q34-'raw data'!Q33</f>
        <v>0</v>
      </c>
      <c r="T34" s="3">
        <f>'raw data'!R34-'raw data'!R33</f>
        <v>0</v>
      </c>
      <c r="U34" s="6">
        <f>'raw data'!S34-'raw data'!S33</f>
        <v>0.375</v>
      </c>
      <c r="V34" s="3">
        <f>'raw data'!T34-'raw data'!T33</f>
        <v>4.0000000000000036E-2</v>
      </c>
      <c r="W34" s="3">
        <f t="shared" si="2"/>
        <v>0.01</v>
      </c>
      <c r="X34" s="11">
        <f>'raw data'!U34-'raw data'!U33</f>
        <v>0</v>
      </c>
      <c r="Y34" s="12">
        <f>'raw data'!V34-'raw data'!V33</f>
        <v>0</v>
      </c>
      <c r="Z34" s="5">
        <f>'raw data'!W34-'raw data'!W33</f>
        <v>0</v>
      </c>
      <c r="AA34" s="4">
        <f>'raw data'!X34-'raw data'!X33</f>
        <v>0</v>
      </c>
      <c r="AB34" s="5">
        <f>'raw data'!Y34-'raw data'!Y33</f>
        <v>0</v>
      </c>
      <c r="AC34" s="4">
        <f>'raw data'!Z34-'raw data'!Z33</f>
        <v>0</v>
      </c>
      <c r="AD34" s="5">
        <f>'raw data'!AA34-'raw data'!AA33</f>
        <v>0</v>
      </c>
      <c r="AE34" s="4">
        <f>'raw data'!AB34-'raw data'!AB33</f>
        <v>0</v>
      </c>
      <c r="AF34" s="5">
        <f>'raw data'!AC34-'raw data'!AC33</f>
        <v>0</v>
      </c>
      <c r="AG34" s="4">
        <f>'raw data'!AD34-'raw data'!AD33</f>
        <v>0</v>
      </c>
      <c r="AH34" t="str">
        <f>'raw data'!AE34</f>
        <v>no activity</v>
      </c>
    </row>
    <row r="35" spans="1:34">
      <c r="A35" s="1" t="str">
        <f>'raw data'!A35</f>
        <v>05/15/2012 11:59 GMT</v>
      </c>
      <c r="B35" s="1" t="str">
        <f>'raw data'!B35</f>
        <v>15.5.12</v>
      </c>
      <c r="C35" s="7">
        <f>'raw data'!C35-'raw data'!C34</f>
        <v>0</v>
      </c>
      <c r="D35" s="2">
        <f>'raw data'!D35-'raw data'!D34</f>
        <v>0</v>
      </c>
      <c r="E35" s="7">
        <f>'raw data'!E35-'raw data'!E34</f>
        <v>0</v>
      </c>
      <c r="F35" s="2">
        <f>'raw data'!F35-'raw data'!F34</f>
        <v>0</v>
      </c>
      <c r="G35" s="7">
        <f>'raw data'!G35-'raw data'!G34</f>
        <v>0</v>
      </c>
      <c r="H35" s="2">
        <f>'raw data'!H35-'raw data'!H34</f>
        <v>0</v>
      </c>
      <c r="M35" s="7">
        <f>'raw data'!M35-'raw data'!M34</f>
        <v>0</v>
      </c>
      <c r="N35" s="2">
        <f>'raw data'!N35-'raw data'!N34</f>
        <v>0</v>
      </c>
      <c r="O35" s="6">
        <f>'raw data'!O35-'raw data'!O34</f>
        <v>4.1000000000000036E-2</v>
      </c>
      <c r="P35" s="3">
        <f>'raw data'!P35-'raw data'!P34</f>
        <v>0</v>
      </c>
      <c r="R35" s="8">
        <f>'raw data'!Q35-'raw data'!Q34</f>
        <v>226224</v>
      </c>
      <c r="T35" s="3">
        <f>'raw data'!R35-'raw data'!R34</f>
        <v>3.0000000000000027E-2</v>
      </c>
      <c r="U35" s="6">
        <f>'raw data'!S35-'raw data'!S34</f>
        <v>0.37599999999999945</v>
      </c>
      <c r="V35" s="3">
        <f>'raw data'!T35-'raw data'!T34</f>
        <v>4.9999999999999933E-2</v>
      </c>
      <c r="W35" s="3">
        <f t="shared" si="2"/>
        <v>0.01</v>
      </c>
      <c r="X35" s="11">
        <f>'raw data'!U35-'raw data'!U34</f>
        <v>0</v>
      </c>
      <c r="Y35" s="12">
        <f>'raw data'!V35-'raw data'!V34</f>
        <v>0</v>
      </c>
      <c r="Z35" s="5">
        <f>'raw data'!W35-'raw data'!W34</f>
        <v>0</v>
      </c>
      <c r="AA35" s="4">
        <f>'raw data'!X35-'raw data'!X34</f>
        <v>0</v>
      </c>
      <c r="AB35" s="5">
        <f>'raw data'!Y35-'raw data'!Y34</f>
        <v>1.0000000000000009E-3</v>
      </c>
      <c r="AC35" s="4">
        <f>'raw data'!Z35-'raw data'!Z34</f>
        <v>0</v>
      </c>
      <c r="AD35" s="5">
        <f>'raw data'!AA35-'raw data'!AA34</f>
        <v>0</v>
      </c>
      <c r="AE35" s="4">
        <f>'raw data'!AB35-'raw data'!AB34</f>
        <v>0</v>
      </c>
      <c r="AF35" s="5">
        <f>'raw data'!AC35-'raw data'!AC34</f>
        <v>9.999999999999972E-7</v>
      </c>
      <c r="AG35" s="4">
        <f>'raw data'!AD35-'raw data'!AD34</f>
        <v>0</v>
      </c>
      <c r="AH35" t="str">
        <f>'raw data'!AE35</f>
        <v>no activity but saed used Amazon cloud</v>
      </c>
    </row>
    <row r="36" spans="1:34">
      <c r="A36" s="1" t="str">
        <f>'raw data'!A36</f>
        <v>05/16/2012 07:59 GMT</v>
      </c>
      <c r="B36" s="1" t="str">
        <f>'raw data'!B36</f>
        <v>16.5.12</v>
      </c>
      <c r="C36" s="7">
        <f>'raw data'!C36-'raw data'!C35</f>
        <v>0</v>
      </c>
      <c r="D36" s="2">
        <f>'raw data'!D36-'raw data'!D35</f>
        <v>0</v>
      </c>
      <c r="E36" s="7">
        <f>'raw data'!E36-'raw data'!E35</f>
        <v>0</v>
      </c>
      <c r="F36" s="2">
        <f>'raw data'!F36-'raw data'!F35</f>
        <v>0</v>
      </c>
      <c r="G36" s="7">
        <f>'raw data'!G36-'raw data'!G35</f>
        <v>0</v>
      </c>
      <c r="H36" s="2">
        <f>'raw data'!H36-'raw data'!H35</f>
        <v>0</v>
      </c>
      <c r="M36" s="7">
        <f>'raw data'!M36-'raw data'!M35</f>
        <v>0</v>
      </c>
      <c r="N36" s="2">
        <f>'raw data'!N36-'raw data'!N35</f>
        <v>0</v>
      </c>
      <c r="O36" s="6">
        <f>'raw data'!O36-'raw data'!O35</f>
        <v>7.999999999999996E-2</v>
      </c>
      <c r="P36" s="3">
        <f>'raw data'!P36-'raw data'!P35</f>
        <v>9.999999999999995E-3</v>
      </c>
      <c r="R36" s="8">
        <f>'raw data'!Q36-'raw data'!Q35</f>
        <v>277227</v>
      </c>
      <c r="T36" s="3">
        <f>'raw data'!R36-'raw data'!R35</f>
        <v>1.9999999999999907E-2</v>
      </c>
      <c r="U36" s="6">
        <f>'raw data'!S36-'raw data'!S35</f>
        <v>0.375</v>
      </c>
      <c r="V36" s="3">
        <f>'raw data'!T36-'raw data'!T35</f>
        <v>5.0000000000000044E-2</v>
      </c>
      <c r="W36" s="3">
        <f t="shared" si="2"/>
        <v>0.01</v>
      </c>
      <c r="X36" s="11">
        <f>'raw data'!U36-'raw data'!U35</f>
        <v>0</v>
      </c>
      <c r="Y36" s="12">
        <f>'raw data'!V36-'raw data'!V35</f>
        <v>0</v>
      </c>
      <c r="Z36" s="5">
        <f>'raw data'!W36-'raw data'!W35</f>
        <v>1.0000000000000009E-3</v>
      </c>
      <c r="AA36" s="4">
        <f>'raw data'!X36-'raw data'!X35</f>
        <v>0</v>
      </c>
      <c r="AB36" s="5">
        <f>'raw data'!Y36-'raw data'!Y35</f>
        <v>0</v>
      </c>
      <c r="AC36" s="4">
        <f>'raw data'!Z36-'raw data'!Z35</f>
        <v>0</v>
      </c>
      <c r="AD36" s="5">
        <f>'raw data'!AA36-'raw data'!AA35</f>
        <v>0</v>
      </c>
      <c r="AE36" s="4">
        <f>'raw data'!AB36-'raw data'!AB35</f>
        <v>0</v>
      </c>
      <c r="AF36" s="5">
        <f>'raw data'!AC36-'raw data'!AC35</f>
        <v>3.0000000000000052E-6</v>
      </c>
      <c r="AG36" s="4">
        <f>'raw data'!AD36-'raw data'!AD35</f>
        <v>0</v>
      </c>
      <c r="AH36" t="str">
        <f>'raw data'!AE36</f>
        <v>no activity but saed used Amazon cloud</v>
      </c>
    </row>
    <row r="37" spans="1:34">
      <c r="A37" s="1" t="str">
        <f>'raw data'!A37</f>
        <v>05/17/2012 09:59 GMT</v>
      </c>
      <c r="B37" s="1" t="str">
        <f>'raw data'!B37</f>
        <v>17.5.12</v>
      </c>
      <c r="C37" s="7">
        <f>'raw data'!C37-'raw data'!C36</f>
        <v>0</v>
      </c>
      <c r="D37" s="2">
        <f>'raw data'!D37-'raw data'!D36</f>
        <v>0</v>
      </c>
      <c r="E37" s="7">
        <f>'raw data'!E37-'raw data'!E36</f>
        <v>0</v>
      </c>
      <c r="F37" s="2">
        <f>'raw data'!F37-'raw data'!F36</f>
        <v>0</v>
      </c>
      <c r="G37" s="7">
        <f>'raw data'!G37-'raw data'!G36</f>
        <v>0</v>
      </c>
      <c r="H37" s="2">
        <f>'raw data'!H37-'raw data'!H36</f>
        <v>0</v>
      </c>
      <c r="M37" s="7">
        <f>'raw data'!M37-'raw data'!M36</f>
        <v>0</v>
      </c>
      <c r="N37" s="2">
        <f>'raw data'!N37-'raw data'!N36</f>
        <v>0</v>
      </c>
      <c r="O37" s="6">
        <f>'raw data'!O37-'raw data'!O36</f>
        <v>8.1000000000000072E-2</v>
      </c>
      <c r="P37" s="3">
        <f>'raw data'!P37-'raw data'!P36</f>
        <v>1.0000000000000009E-2</v>
      </c>
      <c r="R37" s="8">
        <f>'raw data'!Q37-'raw data'!Q36</f>
        <v>66478</v>
      </c>
      <c r="T37" s="3">
        <f>'raw data'!R37-'raw data'!R36</f>
        <v>1.0000000000000009E-2</v>
      </c>
      <c r="U37" s="6">
        <f>'raw data'!S37-'raw data'!S36</f>
        <v>0.37600000000000033</v>
      </c>
      <c r="V37" s="3">
        <f>'raw data'!T37-'raw data'!T36</f>
        <v>3.9999999999999925E-2</v>
      </c>
      <c r="W37" s="3">
        <f t="shared" si="2"/>
        <v>0.01</v>
      </c>
      <c r="X37" s="11">
        <f>'raw data'!U37-'raw data'!U36</f>
        <v>0</v>
      </c>
      <c r="Y37" s="12">
        <f>'raw data'!V37-'raw data'!V36</f>
        <v>0</v>
      </c>
      <c r="Z37" s="5">
        <f>'raw data'!W37-'raw data'!W36</f>
        <v>0</v>
      </c>
      <c r="AA37" s="4">
        <f>'raw data'!X37-'raw data'!X36</f>
        <v>0</v>
      </c>
      <c r="AB37" s="5">
        <f>'raw data'!Y37-'raw data'!Y36</f>
        <v>0</v>
      </c>
      <c r="AC37" s="4">
        <f>'raw data'!Z37-'raw data'!Z36</f>
        <v>0</v>
      </c>
      <c r="AD37" s="5">
        <f>'raw data'!AA37-'raw data'!AA36</f>
        <v>0</v>
      </c>
      <c r="AE37" s="4">
        <f>'raw data'!AB37-'raw data'!AB36</f>
        <v>0</v>
      </c>
      <c r="AF37" s="5">
        <f>'raw data'!AC37-'raw data'!AC36</f>
        <v>9.999999999999972E-7</v>
      </c>
      <c r="AG37" s="4">
        <f>'raw data'!AD37-'raw data'!AD36</f>
        <v>0</v>
      </c>
      <c r="AH37" t="str">
        <f>'raw data'!AE37</f>
        <v>no activity but saed used Amazon cloud</v>
      </c>
    </row>
    <row r="38" spans="1:34">
      <c r="A38" s="1" t="str">
        <f>'raw data'!A38</f>
        <v>05/18/2012 12:59 GMT</v>
      </c>
      <c r="B38" s="1" t="str">
        <f>'raw data'!B38</f>
        <v>18.5.12</v>
      </c>
      <c r="C38" s="7">
        <f>'raw data'!C38-'raw data'!C37</f>
        <v>0</v>
      </c>
      <c r="D38" s="2">
        <f>'raw data'!D38-'raw data'!D37</f>
        <v>0</v>
      </c>
      <c r="E38" s="7">
        <f>'raw data'!E38-'raw data'!E37</f>
        <v>0</v>
      </c>
      <c r="F38" s="2">
        <f>'raw data'!F38-'raw data'!F37</f>
        <v>0</v>
      </c>
      <c r="G38" s="7">
        <f>'raw data'!G38-'raw data'!G37</f>
        <v>2</v>
      </c>
      <c r="H38" s="2">
        <f>'raw data'!H38-'raw data'!H37</f>
        <v>1.2799999999999998</v>
      </c>
      <c r="M38" s="7">
        <f>'raw data'!M38-'raw data'!M37</f>
        <v>1</v>
      </c>
      <c r="N38" s="2">
        <f>'raw data'!N38-'raw data'!N37</f>
        <v>0.22999999999999998</v>
      </c>
      <c r="O38" s="6">
        <f>'raw data'!O38-'raw data'!O37</f>
        <v>9.3999999999999972E-2</v>
      </c>
      <c r="P38" s="3">
        <f>'raw data'!P38-'raw data'!P37</f>
        <v>9.999999999999995E-3</v>
      </c>
      <c r="Q38" s="8">
        <v>85791</v>
      </c>
      <c r="R38" s="8">
        <f>'raw data'!Q38-'raw data'!Q37</f>
        <v>129802</v>
      </c>
      <c r="S38" s="13">
        <f t="shared" ref="S38:S46" si="3">(R38-Q38)/R38</f>
        <v>0.33906257222538944</v>
      </c>
      <c r="T38" s="3">
        <f>'raw data'!R38-'raw data'!R37</f>
        <v>1.0000000000000009E-2</v>
      </c>
      <c r="U38" s="6">
        <f>'raw data'!S38-'raw data'!S37</f>
        <v>0.375</v>
      </c>
      <c r="V38" s="3">
        <f>'raw data'!T38-'raw data'!T37</f>
        <v>5.0000000000000044E-2</v>
      </c>
      <c r="W38" s="3">
        <f t="shared" si="2"/>
        <v>0.01</v>
      </c>
      <c r="X38" s="11">
        <f>'raw data'!U38-'raw data'!U37</f>
        <v>0</v>
      </c>
      <c r="Y38" s="12">
        <f>'raw data'!V38-'raw data'!V37</f>
        <v>0</v>
      </c>
      <c r="Z38" s="5">
        <f>'raw data'!W38-'raw data'!W37</f>
        <v>0</v>
      </c>
      <c r="AA38" s="4">
        <f>'raw data'!X38-'raw data'!X37</f>
        <v>0</v>
      </c>
      <c r="AB38" s="5">
        <f>'raw data'!Y38-'raw data'!Y37</f>
        <v>4.0000000000000001E-3</v>
      </c>
      <c r="AC38" s="4">
        <f>'raw data'!Z38-'raw data'!Z37</f>
        <v>0</v>
      </c>
      <c r="AD38" s="5">
        <f>'raw data'!AA38-'raw data'!AA37</f>
        <v>0</v>
      </c>
      <c r="AE38" s="4">
        <f>'raw data'!AB38-'raw data'!AB37</f>
        <v>0</v>
      </c>
      <c r="AF38" s="5">
        <f>'raw data'!AC38-'raw data'!AC37</f>
        <v>0</v>
      </c>
      <c r="AG38" s="4">
        <f>'raw data'!AD38-'raw data'!AD37</f>
        <v>0</v>
      </c>
      <c r="AH38" t="str">
        <f>'raw data'!AE38</f>
        <v>wl a,b,c exec on xlarge; default bp size; 1 redundant xlarge</v>
      </c>
    </row>
    <row r="39" spans="1:34">
      <c r="A39" s="1" t="str">
        <f>'raw data'!A39</f>
        <v>05/19/2012 11:59 GMT</v>
      </c>
      <c r="B39" s="1" t="str">
        <f>'raw data'!B39</f>
        <v>19.5.12</v>
      </c>
      <c r="C39" s="7">
        <f>'raw data'!C39-'raw data'!C38</f>
        <v>0</v>
      </c>
      <c r="D39" s="2">
        <f>'raw data'!D39-'raw data'!D38</f>
        <v>0</v>
      </c>
      <c r="E39" s="7">
        <f>'raw data'!E39-'raw data'!E38</f>
        <v>0</v>
      </c>
      <c r="F39" s="2">
        <f>'raw data'!F39-'raw data'!F38</f>
        <v>0</v>
      </c>
      <c r="G39" s="7">
        <f>'raw data'!G39-'raw data'!G38</f>
        <v>9</v>
      </c>
      <c r="H39" s="2">
        <f>'raw data'!H39-'raw data'!H38</f>
        <v>5.76</v>
      </c>
      <c r="M39" s="7">
        <f>'raw data'!M39-'raw data'!M38</f>
        <v>9</v>
      </c>
      <c r="N39" s="2">
        <f>'raw data'!N39-'raw data'!N38</f>
        <v>2.0700000000000003</v>
      </c>
      <c r="O39" s="6">
        <f>'raw data'!O39-'raw data'!O38</f>
        <v>0.60499999999999998</v>
      </c>
      <c r="P39" s="3">
        <f>'raw data'!P39-'raw data'!P38</f>
        <v>6.0000000000000012E-2</v>
      </c>
      <c r="Q39" s="8">
        <v>93239</v>
      </c>
      <c r="R39" s="8">
        <f>'raw data'!Q39-'raw data'!Q38</f>
        <v>144965</v>
      </c>
      <c r="S39" s="13">
        <f t="shared" si="3"/>
        <v>0.35681716276342568</v>
      </c>
      <c r="T39" s="3">
        <f>'raw data'!R39-'raw data'!R38</f>
        <v>2.0000000000000018E-2</v>
      </c>
      <c r="U39" s="6">
        <f>'raw data'!S39-'raw data'!S38</f>
        <v>0.37600000000000033</v>
      </c>
      <c r="V39" s="3">
        <f>'raw data'!T39-'raw data'!T38</f>
        <v>5.0000000000000044E-2</v>
      </c>
      <c r="W39" s="3">
        <f t="shared" ref="W39:W51" si="4">IF(U39,ROUNDUP((V39/U39)/24, 2),)</f>
        <v>0.01</v>
      </c>
      <c r="X39" s="11">
        <f>'raw data'!U39-'raw data'!U38</f>
        <v>0</v>
      </c>
      <c r="Y39" s="12">
        <f>'raw data'!V39-'raw data'!V38</f>
        <v>0</v>
      </c>
      <c r="Z39" s="5">
        <f>'raw data'!W39-'raw data'!W38</f>
        <v>2.700000000000001E-2</v>
      </c>
      <c r="AA39" s="4">
        <f>'raw data'!X39-'raw data'!X38</f>
        <v>0</v>
      </c>
      <c r="AB39" s="5">
        <f>'raw data'!Y39-'raw data'!Y38</f>
        <v>1.1000000000000003E-2</v>
      </c>
      <c r="AC39" s="4">
        <f>'raw data'!Z39-'raw data'!Z38</f>
        <v>0</v>
      </c>
      <c r="AD39" s="5">
        <f>'raw data'!AA39-'raw data'!AA38</f>
        <v>0</v>
      </c>
      <c r="AE39" s="4">
        <f>'raw data'!AB39-'raw data'!AB38</f>
        <v>0</v>
      </c>
      <c r="AF39" s="5">
        <f>'raw data'!AC39-'raw data'!AC38</f>
        <v>0</v>
      </c>
      <c r="AG39" s="4">
        <f>'raw data'!AD39-'raw data'!AD38</f>
        <v>0</v>
      </c>
      <c r="AH39" t="str">
        <f>'raw data'!AE39</f>
        <v>wl a,b,c exec on xlarge; 1 hr extra for (both client and server) monitoring; left client and server running overnight by mistake</v>
      </c>
    </row>
    <row r="40" spans="1:34">
      <c r="A40" s="1" t="str">
        <f>'raw data'!A40</f>
        <v>05/20/2012 14:59 GMT</v>
      </c>
      <c r="B40" s="1" t="str">
        <f>'raw data'!B40</f>
        <v>20.5.12</v>
      </c>
      <c r="C40" s="7">
        <f>'raw data'!C40-'raw data'!C39</f>
        <v>0</v>
      </c>
      <c r="D40" s="2">
        <f>'raw data'!D40-'raw data'!D39</f>
        <v>0</v>
      </c>
      <c r="E40" s="7">
        <f>'raw data'!E40-'raw data'!E39</f>
        <v>0</v>
      </c>
      <c r="F40" s="2">
        <f>'raw data'!F40-'raw data'!F39</f>
        <v>0</v>
      </c>
      <c r="G40" s="7">
        <f>'raw data'!G40-'raw data'!G39</f>
        <v>15</v>
      </c>
      <c r="H40" s="2">
        <f>'raw data'!H40-'raw data'!H39</f>
        <v>9.6000000000000014</v>
      </c>
      <c r="M40" s="7">
        <f>'raw data'!M40-'raw data'!M39</f>
        <v>15</v>
      </c>
      <c r="N40" s="2">
        <f>'raw data'!N40-'raw data'!N39</f>
        <v>3.45</v>
      </c>
      <c r="O40" s="6">
        <f>'raw data'!O40-'raw data'!O39</f>
        <v>1.008</v>
      </c>
      <c r="P40" s="3">
        <f>'raw data'!P40-'raw data'!P39</f>
        <v>9.9999999999999978E-2</v>
      </c>
      <c r="Q40" s="8" t="s">
        <v>110</v>
      </c>
      <c r="R40" s="8">
        <f>'raw data'!Q40-'raw data'!Q39</f>
        <v>32511</v>
      </c>
      <c r="S40" s="13" t="e">
        <f t="shared" si="3"/>
        <v>#VALUE!</v>
      </c>
      <c r="T40" s="3">
        <f>'raw data'!R40-'raw data'!R39</f>
        <v>0</v>
      </c>
      <c r="U40" s="6">
        <f>'raw data'!S40-'raw data'!S39</f>
        <v>0.37599999999999945</v>
      </c>
      <c r="V40" s="3">
        <f>'raw data'!T40-'raw data'!T39</f>
        <v>3.9999999999999925E-2</v>
      </c>
      <c r="W40" s="3">
        <f t="shared" si="4"/>
        <v>0.01</v>
      </c>
      <c r="X40" s="11">
        <f>'raw data'!U40-'raw data'!U39</f>
        <v>0</v>
      </c>
      <c r="Y40" s="12">
        <f>'raw data'!V40-'raw data'!V39</f>
        <v>0</v>
      </c>
      <c r="Z40" s="5">
        <f>'raw data'!W40-'raw data'!W39</f>
        <v>1.0000000000000009E-3</v>
      </c>
      <c r="AA40" s="4">
        <f>'raw data'!X40-'raw data'!X39</f>
        <v>0</v>
      </c>
      <c r="AB40" s="5">
        <f>'raw data'!Y40-'raw data'!Y39</f>
        <v>2.3E-2</v>
      </c>
      <c r="AC40" s="4">
        <f>'raw data'!Z40-'raw data'!Z39</f>
        <v>0</v>
      </c>
      <c r="AD40" s="5">
        <f>'raw data'!AA40-'raw data'!AA39</f>
        <v>0</v>
      </c>
      <c r="AE40" s="4">
        <f>'raw data'!AB40-'raw data'!AB39</f>
        <v>0</v>
      </c>
      <c r="AF40" s="5">
        <f>'raw data'!AC40-'raw data'!AC39</f>
        <v>0</v>
      </c>
      <c r="AG40" s="4">
        <f>'raw data'!AD40-'raw data'!AD39</f>
        <v>0</v>
      </c>
      <c r="AH40" t="str">
        <f>'raw data'!AE40</f>
        <v>no activity</v>
      </c>
    </row>
    <row r="41" spans="1:34">
      <c r="A41" s="1" t="str">
        <f>'raw data'!A41</f>
        <v>05/21/2012 09:59 GMT</v>
      </c>
      <c r="B41" s="1" t="str">
        <f>'raw data'!B41</f>
        <v>21.5.12</v>
      </c>
      <c r="C41" s="7">
        <f>'raw data'!C41-'raw data'!C40</f>
        <v>0</v>
      </c>
      <c r="D41" s="2">
        <f>'raw data'!D41-'raw data'!D40</f>
        <v>0</v>
      </c>
      <c r="E41" s="7">
        <f>'raw data'!E41-'raw data'!E40</f>
        <v>0</v>
      </c>
      <c r="F41" s="2">
        <f>'raw data'!F41-'raw data'!F40</f>
        <v>0</v>
      </c>
      <c r="G41" s="7">
        <f>'raw data'!G41-'raw data'!G40</f>
        <v>0</v>
      </c>
      <c r="H41" s="2">
        <f>'raw data'!H41-'raw data'!H40</f>
        <v>0</v>
      </c>
      <c r="M41" s="7">
        <f>'raw data'!M41-'raw data'!M40</f>
        <v>0</v>
      </c>
      <c r="N41" s="2">
        <f>'raw data'!N41-'raw data'!N40</f>
        <v>0</v>
      </c>
      <c r="O41" s="6">
        <f>'raw data'!O41-'raw data'!O40</f>
        <v>0</v>
      </c>
      <c r="P41" s="3">
        <f>'raw data'!P41-'raw data'!P40</f>
        <v>0</v>
      </c>
      <c r="Q41" s="8" t="s">
        <v>110</v>
      </c>
      <c r="R41" s="8">
        <f>'raw data'!Q41-'raw data'!Q40</f>
        <v>0</v>
      </c>
      <c r="S41" s="13" t="e">
        <f t="shared" si="3"/>
        <v>#VALUE!</v>
      </c>
      <c r="T41" s="3">
        <f>'raw data'!R41-'raw data'!R40</f>
        <v>0</v>
      </c>
      <c r="U41" s="6">
        <f>'raw data'!S41-'raw data'!S40</f>
        <v>0</v>
      </c>
      <c r="V41" s="3">
        <f>'raw data'!T41-'raw data'!T40</f>
        <v>0</v>
      </c>
      <c r="W41" s="3">
        <f t="shared" si="4"/>
        <v>0</v>
      </c>
      <c r="X41" s="11">
        <f>'raw data'!U41-'raw data'!U40</f>
        <v>0</v>
      </c>
      <c r="Y41" s="12">
        <f>'raw data'!V41-'raw data'!V40</f>
        <v>0</v>
      </c>
      <c r="Z41" s="5">
        <f>'raw data'!W41-'raw data'!W40</f>
        <v>0</v>
      </c>
      <c r="AA41" s="4">
        <f>'raw data'!X41-'raw data'!X40</f>
        <v>0</v>
      </c>
      <c r="AB41" s="5">
        <f>'raw data'!Y41-'raw data'!Y40</f>
        <v>0</v>
      </c>
      <c r="AC41" s="4">
        <f>'raw data'!Z41-'raw data'!Z40</f>
        <v>0</v>
      </c>
      <c r="AD41" s="5">
        <f>'raw data'!AA41-'raw data'!AA40</f>
        <v>0</v>
      </c>
      <c r="AE41" s="4">
        <f>'raw data'!AB41-'raw data'!AB40</f>
        <v>0</v>
      </c>
      <c r="AF41" s="5">
        <f>'raw data'!AC41-'raw data'!AC40</f>
        <v>0</v>
      </c>
      <c r="AG41" s="4">
        <f>'raw data'!AD41-'raw data'!AD40</f>
        <v>0</v>
      </c>
      <c r="AH41" t="str">
        <f>'raw data'!AE41</f>
        <v>no activity</v>
      </c>
    </row>
    <row r="42" spans="1:34">
      <c r="A42" s="1" t="str">
        <f>'raw data'!A42</f>
        <v>05/22/2012 14:59 GMT</v>
      </c>
      <c r="B42" s="1" t="str">
        <f>'raw data'!B42</f>
        <v>22.5.12</v>
      </c>
      <c r="C42" s="7">
        <f>'raw data'!C42-'raw data'!C41</f>
        <v>0</v>
      </c>
      <c r="D42" s="2">
        <f>'raw data'!D42-'raw data'!D41</f>
        <v>0</v>
      </c>
      <c r="E42" s="7">
        <f>'raw data'!E42-'raw data'!E41</f>
        <v>0</v>
      </c>
      <c r="F42" s="2">
        <f>'raw data'!F42-'raw data'!F41</f>
        <v>0</v>
      </c>
      <c r="G42" s="7">
        <f>'raw data'!G42-'raw data'!G41</f>
        <v>16</v>
      </c>
      <c r="H42" s="2">
        <f>'raw data'!H42-'raw data'!H41</f>
        <v>10.239999999999998</v>
      </c>
      <c r="M42" s="7">
        <f>'raw data'!M42-'raw data'!M41</f>
        <v>11</v>
      </c>
      <c r="N42" s="2">
        <f>'raw data'!N42-'raw data'!N41</f>
        <v>2.5300000000000002</v>
      </c>
      <c r="O42" s="6">
        <f>'raw data'!O42-'raw data'!O41</f>
        <v>0.87400000000000011</v>
      </c>
      <c r="P42" s="3">
        <f>'raw data'!P42-'raw data'!P41</f>
        <v>9.0000000000000024E-2</v>
      </c>
      <c r="Q42" s="8">
        <v>90582.333333333328</v>
      </c>
      <c r="R42" s="8">
        <f>'raw data'!Q42-'raw data'!Q41</f>
        <v>707047</v>
      </c>
      <c r="S42" s="13">
        <f t="shared" si="3"/>
        <v>0.87188640453416344</v>
      </c>
      <c r="T42" s="3">
        <f>'raw data'!R42-'raw data'!R41</f>
        <v>6.9999999999999951E-2</v>
      </c>
      <c r="U42" s="6">
        <f>'raw data'!S42-'raw data'!S41</f>
        <v>0.75100000000000033</v>
      </c>
      <c r="V42" s="3">
        <f>'raw data'!T42-'raw data'!T41</f>
        <v>9.9999999999999978E-2</v>
      </c>
      <c r="W42" s="3">
        <f t="shared" si="4"/>
        <v>0.01</v>
      </c>
      <c r="X42" s="11">
        <f>'raw data'!U42-'raw data'!U41</f>
        <v>0</v>
      </c>
      <c r="Y42" s="12">
        <f>'raw data'!V42-'raw data'!V41</f>
        <v>0</v>
      </c>
      <c r="Z42" s="5">
        <f>'raw data'!W42-'raw data'!W41</f>
        <v>0.13400000000000001</v>
      </c>
      <c r="AA42" s="4">
        <f>'raw data'!X42-'raw data'!X41</f>
        <v>0</v>
      </c>
      <c r="AB42" s="5">
        <f>'raw data'!Y42-'raw data'!Y41</f>
        <v>2.0999999999999998E-2</v>
      </c>
      <c r="AC42" s="4">
        <f>'raw data'!Z42-'raw data'!Z41</f>
        <v>0</v>
      </c>
      <c r="AD42" s="5">
        <f>'raw data'!AA42-'raw data'!AA41</f>
        <v>0</v>
      </c>
      <c r="AE42" s="4">
        <f>'raw data'!AB42-'raw data'!AB41</f>
        <v>0</v>
      </c>
      <c r="AF42" s="5">
        <f>'raw data'!AC42-'raw data'!AC41</f>
        <v>1.6599999999999997E-4</v>
      </c>
      <c r="AG42" s="4">
        <f>'raw data'!AD42-'raw data'!AD41</f>
        <v>0</v>
      </c>
      <c r="AH42" t="str">
        <f>'raw data'!AE42</f>
        <v>wl a,b,c exec on XLARGE 5 TIMES; experiments to estimate EBS I/O ignoring times for VM</v>
      </c>
    </row>
    <row r="43" spans="1:34">
      <c r="A43" s="1" t="str">
        <f>'raw data'!A43</f>
        <v>05/23/2012 17:59 GMT</v>
      </c>
      <c r="B43" s="1" t="str">
        <f>'raw data'!B43</f>
        <v>23.5.12</v>
      </c>
      <c r="C43" s="7">
        <f>'raw data'!C43-'raw data'!C42</f>
        <v>10</v>
      </c>
      <c r="D43" s="2">
        <f>'raw data'!D43-'raw data'!D42</f>
        <v>0.8</v>
      </c>
      <c r="E43" s="7">
        <f>'raw data'!E43-'raw data'!E42</f>
        <v>0</v>
      </c>
      <c r="F43" s="2">
        <f>'raw data'!F43-'raw data'!F42</f>
        <v>0</v>
      </c>
      <c r="G43" s="7">
        <f>'raw data'!G43-'raw data'!G42</f>
        <v>0</v>
      </c>
      <c r="H43" s="2">
        <f>'raw data'!H43-'raw data'!H42</f>
        <v>0</v>
      </c>
      <c r="M43" s="7">
        <f>'raw data'!M43-'raw data'!M42</f>
        <v>10</v>
      </c>
      <c r="N43" s="2">
        <f>'raw data'!N43-'raw data'!N42</f>
        <v>2.2999999999999989</v>
      </c>
      <c r="O43" s="6">
        <f>'raw data'!O43-'raw data'!O42</f>
        <v>0.67199999999999971</v>
      </c>
      <c r="P43" s="3">
        <f>'raw data'!P43-'raw data'!P42</f>
        <v>0.06</v>
      </c>
      <c r="Q43" s="8">
        <v>134802.04999999999</v>
      </c>
      <c r="R43" s="8">
        <f>'raw data'!Q43-'raw data'!Q42</f>
        <v>889423</v>
      </c>
      <c r="S43" s="13">
        <f t="shared" si="3"/>
        <v>0.84843876310821731</v>
      </c>
      <c r="T43" s="3">
        <f>'raw data'!R43-'raw data'!R42</f>
        <v>9.000000000000008E-2</v>
      </c>
      <c r="U43" s="6">
        <f>'raw data'!S43-'raw data'!S42</f>
        <v>0.375</v>
      </c>
      <c r="V43" s="3">
        <f>'raw data'!T43-'raw data'!T42</f>
        <v>5.0000000000000044E-2</v>
      </c>
      <c r="W43" s="3">
        <f t="shared" si="4"/>
        <v>0.01</v>
      </c>
      <c r="X43" s="11">
        <f>'raw data'!U43-'raw data'!U42</f>
        <v>0</v>
      </c>
      <c r="Y43" s="12">
        <f>'raw data'!V43-'raw data'!V42</f>
        <v>0</v>
      </c>
      <c r="Z43" s="5">
        <f>'raw data'!W43-'raw data'!W42</f>
        <v>0.13300000000000001</v>
      </c>
      <c r="AA43" s="4">
        <f>'raw data'!X43-'raw data'!X42</f>
        <v>0.01</v>
      </c>
      <c r="AB43" s="5">
        <f>'raw data'!Y43-'raw data'!Y42</f>
        <v>2.2000000000000006E-2</v>
      </c>
      <c r="AC43" s="4">
        <f>'raw data'!Z43-'raw data'!Z42</f>
        <v>0</v>
      </c>
      <c r="AD43" s="5">
        <f>'raw data'!AA43-'raw data'!AA42</f>
        <v>0</v>
      </c>
      <c r="AE43" s="4">
        <f>'raw data'!AB43-'raw data'!AB42</f>
        <v>0</v>
      </c>
      <c r="AF43" s="5">
        <f>'raw data'!AC43-'raw data'!AC42</f>
        <v>0</v>
      </c>
      <c r="AG43" s="4">
        <f>'raw data'!AD43-'raw data'!AD42</f>
        <v>0</v>
      </c>
      <c r="AH43" t="str">
        <f>'raw data'!AE43</f>
        <v>wl a,b,c exec on SMALL 5 TIMES; experiments to estimate EBS I/O ignoring times for VM</v>
      </c>
    </row>
    <row r="44" spans="1:34">
      <c r="A44" s="1" t="str">
        <f>'raw data'!A44</f>
        <v>05/25/2012 09:59 GMT</v>
      </c>
      <c r="B44" s="1" t="str">
        <f>'raw data'!B44</f>
        <v>25.5.12</v>
      </c>
      <c r="C44" s="7">
        <f>'raw data'!C44-'raw data'!C43</f>
        <v>0</v>
      </c>
      <c r="D44" s="2">
        <f>'raw data'!D44-'raw data'!D43</f>
        <v>0</v>
      </c>
      <c r="E44" s="7">
        <f>'raw data'!E44-'raw data'!E43</f>
        <v>10</v>
      </c>
      <c r="F44" s="2">
        <f>'raw data'!F44-'raw data'!F43</f>
        <v>3.2</v>
      </c>
      <c r="G44" s="7">
        <f>'raw data'!G44-'raw data'!G43</f>
        <v>0</v>
      </c>
      <c r="H44" s="2">
        <f>'raw data'!H44-'raw data'!H43</f>
        <v>0</v>
      </c>
      <c r="M44" s="7">
        <f>'raw data'!M44-'raw data'!M43</f>
        <v>10</v>
      </c>
      <c r="N44" s="2">
        <f>'raw data'!N44-'raw data'!N43</f>
        <v>2.3000000000000007</v>
      </c>
      <c r="O44" s="6">
        <f>'raw data'!O44-'raw data'!O43</f>
        <v>0.6720000000000006</v>
      </c>
      <c r="P44" s="3">
        <f>'raw data'!P44-'raw data'!P43</f>
        <v>7.0000000000000007E-2</v>
      </c>
      <c r="Q44" s="8">
        <v>80985.399999999994</v>
      </c>
      <c r="R44" s="8">
        <f>'raw data'!Q44-'raw data'!Q43</f>
        <v>649776</v>
      </c>
      <c r="S44" s="13">
        <f t="shared" si="3"/>
        <v>0.87536412548324338</v>
      </c>
      <c r="T44" s="3">
        <f>'raw data'!R44-'raw data'!R43</f>
        <v>6.9999999999999951E-2</v>
      </c>
      <c r="U44" s="6">
        <f>'raw data'!S44-'raw data'!S43</f>
        <v>0.75100000000000033</v>
      </c>
      <c r="V44" s="3">
        <f>'raw data'!T44-'raw data'!T43</f>
        <v>9.000000000000008E-2</v>
      </c>
      <c r="W44" s="3">
        <f t="shared" si="4"/>
        <v>0.01</v>
      </c>
      <c r="X44" s="11">
        <f>'raw data'!U44-'raw data'!U43</f>
        <v>0</v>
      </c>
      <c r="Y44" s="12">
        <f>'raw data'!V44-'raw data'!V43</f>
        <v>0</v>
      </c>
      <c r="Z44" s="5">
        <f>'raw data'!W44-'raw data'!W43</f>
        <v>0.13300000000000001</v>
      </c>
      <c r="AA44" s="4">
        <f>'raw data'!X44-'raw data'!X43</f>
        <v>-0.01</v>
      </c>
      <c r="AB44" s="5">
        <f>'raw data'!Y44-'raw data'!Y43</f>
        <v>1.8999999999999989E-2</v>
      </c>
      <c r="AC44" s="4">
        <f>'raw data'!Z44-'raw data'!Z43</f>
        <v>0</v>
      </c>
      <c r="AD44" s="5">
        <f>'raw data'!AA44-'raw data'!AA43</f>
        <v>0</v>
      </c>
      <c r="AE44" s="4">
        <f>'raw data'!AB44-'raw data'!AB43</f>
        <v>0</v>
      </c>
      <c r="AF44" s="5">
        <f>'raw data'!AC44-'raw data'!AC43</f>
        <v>1.0000000000000243E-6</v>
      </c>
      <c r="AG44" s="4">
        <f>'raw data'!AD44-'raw data'!AD43</f>
        <v>0</v>
      </c>
      <c r="AH44" t="str">
        <f>'raw data'!AE44</f>
        <v>wl a,b,c exec on LARGE 5 TIMES; experiments to estimate EBS I/O ignoring times for VM</v>
      </c>
    </row>
    <row r="45" spans="1:34">
      <c r="A45" s="1" t="str">
        <f>'raw data'!A45</f>
        <v>05/26/2012 15:59 GMT</v>
      </c>
      <c r="B45" s="1" t="str">
        <f>'raw data'!B45</f>
        <v>26.5.12</v>
      </c>
      <c r="C45" s="7">
        <f>'raw data'!C45-'raw data'!C44</f>
        <v>0</v>
      </c>
      <c r="D45" s="2">
        <f>'raw data'!D45-'raw data'!D44</f>
        <v>0</v>
      </c>
      <c r="E45" s="7">
        <f>'raw data'!E45-'raw data'!E44</f>
        <v>6</v>
      </c>
      <c r="F45" s="2">
        <f>'raw data'!F45-'raw data'!F44</f>
        <v>1.92</v>
      </c>
      <c r="G45" s="7">
        <f>'raw data'!G45-'raw data'!G44</f>
        <v>0</v>
      </c>
      <c r="H45" s="2">
        <f>'raw data'!H45-'raw data'!H44</f>
        <v>0</v>
      </c>
      <c r="M45" s="7">
        <f>'raw data'!M45-'raw data'!M44</f>
        <v>6</v>
      </c>
      <c r="N45" s="2">
        <f>'raw data'!N45-'raw data'!N44</f>
        <v>1.379999999999999</v>
      </c>
      <c r="O45" s="6">
        <f>'raw data'!O45-'raw data'!O44</f>
        <v>0.40299999999999958</v>
      </c>
      <c r="P45" s="3">
        <f>'raw data'!P45-'raw data'!P44</f>
        <v>3.999999999999998E-2</v>
      </c>
      <c r="Q45" s="8">
        <v>18310</v>
      </c>
      <c r="R45" s="8">
        <f>'raw data'!Q45-'raw data'!Q44</f>
        <v>244997</v>
      </c>
      <c r="S45" s="13">
        <f t="shared" si="3"/>
        <v>0.92526439099254276</v>
      </c>
      <c r="T45" s="3">
        <f>'raw data'!R45-'raw data'!R44</f>
        <v>2.0000000000000018E-2</v>
      </c>
      <c r="U45" s="6">
        <f>'raw data'!S45-'raw data'!S44</f>
        <v>0.37599999999999945</v>
      </c>
      <c r="V45" s="3">
        <f>'raw data'!T45-'raw data'!T44</f>
        <v>4.9999999999999822E-2</v>
      </c>
      <c r="W45" s="3">
        <f t="shared" si="4"/>
        <v>0.01</v>
      </c>
      <c r="X45" s="11">
        <f>'raw data'!U45-'raw data'!U44</f>
        <v>0</v>
      </c>
      <c r="Y45" s="12">
        <f>'raw data'!V45-'raw data'!V44</f>
        <v>0</v>
      </c>
      <c r="Z45" s="5">
        <f>'raw data'!W45-'raw data'!W44</f>
        <v>7.8999999999999959E-2</v>
      </c>
      <c r="AA45" s="4">
        <f>'raw data'!X45-'raw data'!X44</f>
        <v>0</v>
      </c>
      <c r="AB45" s="5">
        <f>'raw data'!Y45-'raw data'!Y44</f>
        <v>1.0000000000000009E-2</v>
      </c>
      <c r="AC45" s="4">
        <f>'raw data'!Z45-'raw data'!Z44</f>
        <v>0</v>
      </c>
      <c r="AD45" s="5">
        <f>'raw data'!AA45-'raw data'!AA44</f>
        <v>0</v>
      </c>
      <c r="AE45" s="4">
        <f>'raw data'!AB45-'raw data'!AB44</f>
        <v>0</v>
      </c>
      <c r="AF45" s="5">
        <f>'raw data'!AC45-'raw data'!AC44</f>
        <v>0</v>
      </c>
      <c r="AG45" s="4">
        <f>'raw data'!AD45-'raw data'!AD44</f>
        <v>0</v>
      </c>
      <c r="AH45" t="str">
        <f>'raw data'!AE45</f>
        <v>wl a exec on LARGE 3 TIMES; experiments to estimate EBS I/O ignoring times for VM</v>
      </c>
    </row>
    <row r="46" spans="1:34">
      <c r="A46" s="1" t="str">
        <f>'raw data'!A46</f>
        <v>05/27/2012 18:59 GMT</v>
      </c>
      <c r="B46" s="1" t="str">
        <f>'raw data'!B46</f>
        <v>27.5.12</v>
      </c>
      <c r="C46" s="7">
        <f>'raw data'!C46-'raw data'!C45</f>
        <v>16</v>
      </c>
      <c r="D46" s="2">
        <f>'raw data'!D46-'raw data'!D45</f>
        <v>1.2799999999999998</v>
      </c>
      <c r="E46" s="7">
        <f>'raw data'!E46-'raw data'!E45</f>
        <v>16</v>
      </c>
      <c r="F46" s="2">
        <f>'raw data'!F46-'raw data'!F45</f>
        <v>5.1199999999999992</v>
      </c>
      <c r="G46" s="7">
        <f>'raw data'!G46-'raw data'!G45</f>
        <v>20</v>
      </c>
      <c r="H46" s="2">
        <f>'raw data'!H46-'raw data'!H45</f>
        <v>12.8</v>
      </c>
      <c r="M46" s="7">
        <f>'raw data'!M46-'raw data'!M45</f>
        <v>16</v>
      </c>
      <c r="N46" s="2">
        <f>'raw data'!N46-'raw data'!N45</f>
        <v>3.6800000000000015</v>
      </c>
      <c r="O46" s="6">
        <f>'raw data'!O46-'raw data'!O45</f>
        <v>3.5079999999999991</v>
      </c>
      <c r="P46" s="3">
        <f>'raw data'!P46-'raw data'!P45</f>
        <v>0.35</v>
      </c>
      <c r="Q46" s="8" t="s">
        <v>110</v>
      </c>
      <c r="R46" s="8">
        <f>'raw data'!Q46-'raw data'!Q45</f>
        <v>28761706</v>
      </c>
      <c r="S46" s="13" t="e">
        <f t="shared" si="3"/>
        <v>#VALUE!</v>
      </c>
      <c r="T46" s="3">
        <f>'raw data'!R46-'raw data'!R45</f>
        <v>2.88</v>
      </c>
      <c r="U46" s="6">
        <f>'raw data'!S46-'raw data'!S45</f>
        <v>0.86700000000000088</v>
      </c>
      <c r="V46" s="3">
        <f>'raw data'!T46-'raw data'!T45</f>
        <v>4.0000000000000036E-2</v>
      </c>
      <c r="W46" s="3">
        <f t="shared" si="4"/>
        <v>0.01</v>
      </c>
      <c r="X46" s="11">
        <f>'raw data'!U46-'raw data'!U45</f>
        <v>0</v>
      </c>
      <c r="Y46" s="12">
        <f>'raw data'!V46-'raw data'!V45</f>
        <v>0</v>
      </c>
      <c r="Z46" s="5">
        <f>'raw data'!W46-'raw data'!W45</f>
        <v>8.9999999999999969E-2</v>
      </c>
      <c r="AA46" s="4">
        <f>'raw data'!X46-'raw data'!X45</f>
        <v>0</v>
      </c>
      <c r="AB46" s="5">
        <f>'raw data'!Y46-'raw data'!Y45</f>
        <v>0.18099999999999999</v>
      </c>
      <c r="AC46" s="4">
        <f>'raw data'!Z46-'raw data'!Z45</f>
        <v>0</v>
      </c>
      <c r="AD46" s="5">
        <f>'raw data'!AA46-'raw data'!AA45</f>
        <v>0</v>
      </c>
      <c r="AE46" s="4">
        <f>'raw data'!AB46-'raw data'!AB45</f>
        <v>0</v>
      </c>
      <c r="AF46" s="5">
        <f>'raw data'!AC46-'raw data'!AC45</f>
        <v>0</v>
      </c>
      <c r="AG46" s="4">
        <f>'raw data'!AD46-'raw data'!AD45</f>
        <v>0</v>
      </c>
      <c r="AH46" t="str">
        <f>'raw data'!AE46</f>
        <v>executing samples with waterloo's workload (first 100)</v>
      </c>
    </row>
    <row r="47" spans="1:34">
      <c r="A47" s="1" t="str">
        <f>'raw data'!A47</f>
        <v>05/28/2012 10:59 GMT</v>
      </c>
      <c r="B47" s="1" t="str">
        <f>'raw data'!B47</f>
        <v>28.5.12</v>
      </c>
      <c r="C47" s="7">
        <f>'raw data'!C47-'raw data'!C46</f>
        <v>23</v>
      </c>
      <c r="D47" s="2">
        <f>'raw data'!D47-'raw data'!D46</f>
        <v>1.8400000000000003</v>
      </c>
      <c r="E47" s="7">
        <f>'raw data'!E47-'raw data'!E46</f>
        <v>23</v>
      </c>
      <c r="F47" s="2">
        <f>'raw data'!F47-'raw data'!F46</f>
        <v>7.3599999999999994</v>
      </c>
      <c r="G47" s="7">
        <f>'raw data'!G47-'raw data'!G46</f>
        <v>23</v>
      </c>
      <c r="H47" s="2">
        <f>'raw data'!H47-'raw data'!H46</f>
        <v>14.719999999999999</v>
      </c>
      <c r="M47" s="7">
        <f>'raw data'!M47-'raw data'!M46</f>
        <v>23</v>
      </c>
      <c r="N47" s="2">
        <f>'raw data'!N47-'raw data'!N46</f>
        <v>5.2899999999999991</v>
      </c>
      <c r="O47" s="6">
        <f>'raw data'!O47-'raw data'!O46</f>
        <v>5.4840000000000018</v>
      </c>
      <c r="P47" s="3">
        <f>'raw data'!P47-'raw data'!P46</f>
        <v>0.54999999999999993</v>
      </c>
      <c r="Q47" s="8" t="s">
        <v>110</v>
      </c>
      <c r="R47" s="8">
        <f>'raw data'!Q47-'raw data'!Q46</f>
        <v>23905473</v>
      </c>
      <c r="S47" s="13" t="e">
        <f>(R47-Q47)/R47</f>
        <v>#VALUE!</v>
      </c>
      <c r="T47" s="3">
        <f>'raw data'!R47-'raw data'!R46</f>
        <v>2.3899999999999997</v>
      </c>
      <c r="U47" s="6">
        <f>'raw data'!S47-'raw data'!S46</f>
        <v>-0.11600000000000144</v>
      </c>
      <c r="V47" s="3">
        <f>'raw data'!T47-'raw data'!T46</f>
        <v>5.0000000000000044E-2</v>
      </c>
      <c r="W47" s="3">
        <f t="shared" si="4"/>
        <v>-0.02</v>
      </c>
      <c r="X47" s="11">
        <f>'raw data'!U47-'raw data'!U46</f>
        <v>0</v>
      </c>
      <c r="Y47" s="12">
        <f>'raw data'!V47-'raw data'!V46</f>
        <v>0</v>
      </c>
      <c r="Z47" s="5">
        <f>'raw data'!W47-'raw data'!W46</f>
        <v>1.5000000000000013E-2</v>
      </c>
      <c r="AA47" s="4">
        <f>'raw data'!X47-'raw data'!X46</f>
        <v>0</v>
      </c>
      <c r="AB47" s="5">
        <f>'raw data'!Y47-'raw data'!Y46</f>
        <v>0.21700000000000003</v>
      </c>
      <c r="AC47" s="4">
        <f>'raw data'!Z47-'raw data'!Z46</f>
        <v>0</v>
      </c>
      <c r="AD47" s="5">
        <f>'raw data'!AA47-'raw data'!AA46</f>
        <v>0</v>
      </c>
      <c r="AE47" s="4">
        <f>'raw data'!AB47-'raw data'!AB46</f>
        <v>0</v>
      </c>
      <c r="AF47" s="5">
        <f>'raw data'!AC47-'raw data'!AC46</f>
        <v>0</v>
      </c>
      <c r="AG47" s="4">
        <f>'raw data'!AD47-'raw data'!AD46</f>
        <v>0</v>
      </c>
      <c r="AH47" t="str">
        <f>'raw data'!AE47</f>
        <v>executing samples with waterloo's workload (remaining 300)</v>
      </c>
    </row>
    <row r="48" spans="1:34">
      <c r="A48" s="1" t="str">
        <f>'raw data'!A48</f>
        <v>05/29/2012 13:59 GMT</v>
      </c>
      <c r="B48" s="1" t="str">
        <f>'raw data'!B48</f>
        <v>29.5.12</v>
      </c>
      <c r="C48" s="7">
        <f>'raw data'!C48-'raw data'!C47</f>
        <v>55</v>
      </c>
      <c r="D48" s="2">
        <f>'raw data'!D48-'raw data'!D47</f>
        <v>4.4000000000000004</v>
      </c>
      <c r="E48" s="7">
        <f>'raw data'!E48-'raw data'!E47</f>
        <v>25</v>
      </c>
      <c r="F48" s="2">
        <f>'raw data'!F48-'raw data'!F47</f>
        <v>8</v>
      </c>
      <c r="G48" s="7">
        <f>'raw data'!G48-'raw data'!G47</f>
        <v>25</v>
      </c>
      <c r="H48" s="2">
        <f>'raw data'!H48-'raw data'!H47</f>
        <v>16.000000000000007</v>
      </c>
      <c r="M48" s="7">
        <f>'raw data'!M48-'raw data'!M47</f>
        <v>55</v>
      </c>
      <c r="N48" s="2">
        <f>'raw data'!N48-'raw data'!N47</f>
        <v>12.620000000000001</v>
      </c>
      <c r="O48" s="6">
        <f>'raw data'!O48-'raw data'!O47</f>
        <v>6.6259999999999977</v>
      </c>
      <c r="P48" s="3">
        <f>'raw data'!P48-'raw data'!P47</f>
        <v>0.66000000000000014</v>
      </c>
      <c r="Q48" s="8" t="s">
        <v>110</v>
      </c>
      <c r="R48" s="8">
        <f>'raw data'!Q48-'raw data'!Q47</f>
        <v>38627822</v>
      </c>
      <c r="S48" s="13" t="e">
        <f>(R48-Q48)/R48</f>
        <v>#VALUE!</v>
      </c>
      <c r="T48" s="3">
        <f>'raw data'!R48-'raw data'!R47</f>
        <v>3.8600000000000003</v>
      </c>
      <c r="U48" s="6">
        <f>'raw data'!S48-'raw data'!S47</f>
        <v>0.375</v>
      </c>
      <c r="V48" s="3">
        <f>'raw data'!T48-'raw data'!T47</f>
        <v>5.0000000000000044E-2</v>
      </c>
      <c r="W48" s="3">
        <f t="shared" si="4"/>
        <v>0.01</v>
      </c>
      <c r="X48" s="11">
        <f>'raw data'!U48-'raw data'!U47</f>
        <v>0</v>
      </c>
      <c r="Y48" s="12">
        <f>'raw data'!V48-'raw data'!V47</f>
        <v>0</v>
      </c>
      <c r="Z48" s="5">
        <f>'raw data'!W48-'raw data'!W47</f>
        <v>9.6999999999999975E-2</v>
      </c>
      <c r="AA48" s="4">
        <f>'raw data'!X48-'raw data'!X47</f>
        <v>0</v>
      </c>
      <c r="AB48" s="5">
        <f>'raw data'!Y48-'raw data'!Y47</f>
        <v>0.33499999999999996</v>
      </c>
      <c r="AC48" s="4">
        <f>'raw data'!Z48-'raw data'!Z47</f>
        <v>0</v>
      </c>
      <c r="AD48" s="5">
        <f>'raw data'!AA48-'raw data'!AA47</f>
        <v>0</v>
      </c>
      <c r="AE48" s="4">
        <f>'raw data'!AB48-'raw data'!AB47</f>
        <v>0</v>
      </c>
      <c r="AF48" s="5">
        <f>'raw data'!AC48-'raw data'!AC47</f>
        <v>0</v>
      </c>
      <c r="AG48" s="4">
        <f>'raw data'!AD48-'raw data'!AD47</f>
        <v>0</v>
      </c>
      <c r="AH48" t="str">
        <f>'raw data'!AE48</f>
        <v>executing samples with waterloo's workload (remaining 300), lhs, mpl</v>
      </c>
    </row>
    <row r="49" spans="1:34">
      <c r="A49" s="1" t="str">
        <f>'raw data'!A49</f>
        <v>05/30/2012 10:59 GMT</v>
      </c>
      <c r="B49" s="1" t="str">
        <f>'raw data'!B49</f>
        <v>30.5.12</v>
      </c>
      <c r="C49" s="7">
        <f>'raw data'!C49-'raw data'!C48</f>
        <v>24</v>
      </c>
      <c r="D49" s="2">
        <f>'raw data'!D49-'raw data'!D48</f>
        <v>1.92</v>
      </c>
      <c r="E49" s="7">
        <f>'raw data'!E49-'raw data'!E48</f>
        <v>8</v>
      </c>
      <c r="F49" s="2">
        <f>'raw data'!F49-'raw data'!F48</f>
        <v>2.5600000000000023</v>
      </c>
      <c r="G49" s="7">
        <f>'raw data'!G49-'raw data'!G48</f>
        <v>8</v>
      </c>
      <c r="H49" s="2">
        <f>'raw data'!H49-'raw data'!H48</f>
        <v>5.1199999999999903</v>
      </c>
      <c r="M49" s="7">
        <f>'raw data'!M49-'raw data'!M48</f>
        <v>24</v>
      </c>
      <c r="N49" s="2">
        <f>'raw data'!N49-'raw data'!N48</f>
        <v>5.5499999999999972</v>
      </c>
      <c r="O49" s="6">
        <f>'raw data'!O49-'raw data'!O48</f>
        <v>3.468</v>
      </c>
      <c r="P49" s="3">
        <f>'raw data'!P49-'raw data'!P48</f>
        <v>0.35000000000000009</v>
      </c>
      <c r="Q49" s="8" t="s">
        <v>110</v>
      </c>
      <c r="R49" s="8">
        <f>'raw data'!Q49-'raw data'!Q48</f>
        <v>29812340</v>
      </c>
      <c r="S49" s="13" t="e">
        <f>(R49-Q49)/R49</f>
        <v>#VALUE!</v>
      </c>
      <c r="T49" s="3">
        <f>'raw data'!R49-'raw data'!R48</f>
        <v>2.9800000000000004</v>
      </c>
      <c r="U49" s="6">
        <f>'raw data'!S49-'raw data'!S48</f>
        <v>0.37600000000000122</v>
      </c>
      <c r="V49" s="3">
        <f>'raw data'!T49-'raw data'!T48</f>
        <v>4.0000000000000036E-2</v>
      </c>
      <c r="W49" s="3">
        <f t="shared" si="4"/>
        <v>0.01</v>
      </c>
      <c r="X49" s="11">
        <f>'raw data'!U49-'raw data'!U48</f>
        <v>0</v>
      </c>
      <c r="Y49" s="12">
        <f>'raw data'!V49-'raw data'!V48</f>
        <v>0</v>
      </c>
      <c r="Z49" s="5">
        <f>'raw data'!W49-'raw data'!W48</f>
        <v>2.300000000000002E-2</v>
      </c>
      <c r="AA49" s="4">
        <f>'raw data'!X49-'raw data'!X48</f>
        <v>0</v>
      </c>
      <c r="AB49" s="5">
        <f>'raw data'!Y49-'raw data'!Y48</f>
        <v>0.13700000000000001</v>
      </c>
      <c r="AC49" s="4">
        <f>'raw data'!Z49-'raw data'!Z48</f>
        <v>0</v>
      </c>
      <c r="AD49" s="5">
        <f>'raw data'!AA49-'raw data'!AA48</f>
        <v>0.161</v>
      </c>
      <c r="AE49" s="4">
        <f>'raw data'!AB49-'raw data'!AB48</f>
        <v>0.02</v>
      </c>
      <c r="AF49" s="5">
        <f>'raw data'!AC49-'raw data'!AC48</f>
        <v>5.0000000000000131E-6</v>
      </c>
      <c r="AG49" s="4">
        <f>'raw data'!AD49-'raw data'!AD48</f>
        <v>0</v>
      </c>
      <c r="AH49" t="str">
        <f>'raw data'!AE49</f>
        <v>executing samples with waterloo's workload (remaining 300), lhs, mpl; noSLO wl exec</v>
      </c>
    </row>
    <row r="50" spans="1:34">
      <c r="A50" s="1" t="str">
        <f>'raw data'!A50</f>
        <v>05/31/2012 09:59 GMT</v>
      </c>
      <c r="B50" s="1" t="str">
        <f>'raw data'!B50</f>
        <v>31.5.12</v>
      </c>
      <c r="C50" s="7">
        <f>'raw data'!C50-'raw data'!C49</f>
        <v>58</v>
      </c>
      <c r="D50" s="2">
        <f>'raw data'!D50-'raw data'!D49</f>
        <v>4.6399999999999988</v>
      </c>
      <c r="E50" s="7">
        <f>'raw data'!E50-'raw data'!E49</f>
        <v>5</v>
      </c>
      <c r="F50" s="2">
        <f>'raw data'!F50-'raw data'!F49</f>
        <v>1.5999999999999979</v>
      </c>
      <c r="G50" s="7">
        <f>'raw data'!G50-'raw data'!G49</f>
        <v>2</v>
      </c>
      <c r="H50" s="2">
        <f>'raw data'!H50-'raw data'!H49</f>
        <v>1.2800000000000011</v>
      </c>
      <c r="M50" s="7">
        <f>'raw data'!M50-'raw data'!M49</f>
        <v>63</v>
      </c>
      <c r="N50" s="2">
        <f>'raw data'!N50-'raw data'!N49</f>
        <v>14.490000000000002</v>
      </c>
      <c r="O50" s="6">
        <f>'raw data'!O50-'raw data'!O49</f>
        <v>4.1940000000000026</v>
      </c>
      <c r="P50" s="3">
        <f>'raw data'!P50-'raw data'!P49</f>
        <v>0.41999999999999993</v>
      </c>
      <c r="Q50" s="8" t="s">
        <v>110</v>
      </c>
      <c r="R50" s="8">
        <f>'raw data'!Q50-'raw data'!Q49</f>
        <v>34368913</v>
      </c>
      <c r="S50" s="13" t="e">
        <f>(R50-Q50)/R50</f>
        <v>#VALUE!</v>
      </c>
      <c r="T50" s="3">
        <f>'raw data'!R50-'raw data'!R49</f>
        <v>3.4400000000000013</v>
      </c>
      <c r="U50" s="6">
        <f>'raw data'!S50-'raw data'!S49</f>
        <v>0.37599999999999945</v>
      </c>
      <c r="V50" s="3">
        <f>'raw data'!T50-'raw data'!T49</f>
        <v>6.999999999999984E-2</v>
      </c>
      <c r="W50" s="3">
        <f t="shared" si="4"/>
        <v>0.01</v>
      </c>
      <c r="X50" s="11">
        <f>'raw data'!U50-'raw data'!U49</f>
        <v>0</v>
      </c>
      <c r="Y50" s="12">
        <f>'raw data'!V50-'raw data'!V49</f>
        <v>0</v>
      </c>
      <c r="Z50" s="5">
        <f>'raw data'!W50-'raw data'!W49</f>
        <v>0.18799999999999994</v>
      </c>
      <c r="AA50" s="4">
        <f>'raw data'!X50-'raw data'!X49</f>
        <v>0</v>
      </c>
      <c r="AB50" s="5">
        <f>'raw data'!Y50-'raw data'!Y49</f>
        <v>0</v>
      </c>
      <c r="AC50" s="4">
        <f>'raw data'!Z50-'raw data'!Z49</f>
        <v>0</v>
      </c>
      <c r="AD50" s="5">
        <f>'raw data'!AA50-'raw data'!AA49</f>
        <v>0.35599999999999998</v>
      </c>
      <c r="AE50" s="4">
        <f>'raw data'!AB50-'raw data'!AB49</f>
        <v>3.9999999999999994E-2</v>
      </c>
      <c r="AF50" s="5">
        <f>'raw data'!AC50-'raw data'!AC49</f>
        <v>1.8999999999999974E-5</v>
      </c>
      <c r="AG50" s="4">
        <f>'raw data'!AD50-'raw data'!AD49</f>
        <v>0</v>
      </c>
      <c r="AH50" t="str">
        <f>'raw data'!AE50</f>
        <v>executing samples with lhs/mpl; payment SLO exec</v>
      </c>
    </row>
    <row r="51" spans="1:34">
      <c r="A51" s="1" t="str">
        <f>'raw data'!A51</f>
        <v>May Summary</v>
      </c>
      <c r="B51" s="1">
        <f>'raw data'!B51</f>
        <v>0</v>
      </c>
      <c r="C51" s="7">
        <f>'raw data'!C51-'raw data'!C50</f>
        <v>41</v>
      </c>
      <c r="D51" s="2">
        <f>'raw data'!D51-'raw data'!D50</f>
        <v>3.2799999999999994</v>
      </c>
      <c r="E51" s="7">
        <f>'raw data'!E51-'raw data'!E50</f>
        <v>25</v>
      </c>
      <c r="F51" s="2">
        <f>'raw data'!F51-'raw data'!F50</f>
        <v>8</v>
      </c>
      <c r="G51" s="7">
        <f>'raw data'!G51-'raw data'!G50</f>
        <v>25</v>
      </c>
      <c r="H51" s="2">
        <f>'raw data'!H51-'raw data'!H50</f>
        <v>16</v>
      </c>
      <c r="M51" s="7">
        <f>'raw data'!M51-'raw data'!M50</f>
        <v>75</v>
      </c>
      <c r="N51" s="2">
        <f>'raw data'!N51-'raw data'!N50</f>
        <v>17.25</v>
      </c>
      <c r="O51" s="6">
        <f>'raw data'!O51-'raw data'!O50</f>
        <v>5.6980000000000004</v>
      </c>
      <c r="P51" s="3">
        <f>'raw data'!P51-'raw data'!P50</f>
        <v>0.56999999999999984</v>
      </c>
      <c r="Q51" s="8" t="s">
        <v>110</v>
      </c>
      <c r="R51" s="8">
        <f>'raw data'!Q51-'raw data'!Q50</f>
        <v>55086836</v>
      </c>
      <c r="S51" s="13" t="e">
        <f>(R51-Q51)/R51</f>
        <v>#VALUE!</v>
      </c>
      <c r="T51" s="3">
        <f>'raw data'!R51-'raw data'!R50</f>
        <v>5.509999999999998</v>
      </c>
      <c r="U51" s="6">
        <f>'raw data'!S51-'raw data'!S50</f>
        <v>0.37800000000000011</v>
      </c>
      <c r="V51" s="3">
        <f>'raw data'!T51-'raw data'!T50</f>
        <v>3.0000000000000027E-2</v>
      </c>
      <c r="W51" s="3">
        <f t="shared" si="4"/>
        <v>0.01</v>
      </c>
      <c r="X51" s="11">
        <f>'raw data'!U51-'raw data'!U50</f>
        <v>0</v>
      </c>
      <c r="Y51" s="12">
        <f>'raw data'!V51-'raw data'!V50</f>
        <v>0</v>
      </c>
      <c r="Z51" s="5">
        <f>'raw data'!W51-'raw data'!W50</f>
        <v>7.2000000000000064E-2</v>
      </c>
      <c r="AA51" s="4">
        <f>'raw data'!X51-'raw data'!X50</f>
        <v>0</v>
      </c>
      <c r="AB51" s="5">
        <f>'raw data'!Y51-'raw data'!Y50</f>
        <v>0</v>
      </c>
      <c r="AC51" s="4">
        <f>'raw data'!Z51-'raw data'!Z50</f>
        <v>0</v>
      </c>
      <c r="AD51" s="5">
        <f>'raw data'!AA51-'raw data'!AA50</f>
        <v>0.13900000000000001</v>
      </c>
      <c r="AE51" s="4">
        <f>'raw data'!AB51-'raw data'!AB50</f>
        <v>2.0000000000000004E-2</v>
      </c>
      <c r="AF51" s="5">
        <f>'raw data'!AC51-'raw data'!AC50</f>
        <v>2.9499999999999996E-4</v>
      </c>
      <c r="AG51" s="4">
        <f>'raw data'!AD51-'raw data'!AD50</f>
        <v>0</v>
      </c>
      <c r="AH51">
        <f>'raw data'!AE51</f>
        <v>0</v>
      </c>
    </row>
    <row r="52" spans="1:34">
      <c r="A52" s="1" t="str">
        <f>'raw data'!A52</f>
        <v>June</v>
      </c>
      <c r="Q52" s="8" t="s">
        <v>110</v>
      </c>
      <c r="S52" s="13"/>
      <c r="W52" s="3"/>
    </row>
    <row r="53" spans="1:34">
      <c r="A53" s="1" t="str">
        <f>'raw data'!A53</f>
        <v>06/01/2012 09:59 GMT</v>
      </c>
      <c r="B53" s="1" t="str">
        <f>'raw data'!B53</f>
        <v>1.6.12</v>
      </c>
      <c r="C53" s="7">
        <f>'raw data'!C53-'raw data'!C52</f>
        <v>5</v>
      </c>
      <c r="D53" s="2">
        <f>'raw data'!D53-'raw data'!D52</f>
        <v>0.4</v>
      </c>
      <c r="E53" s="7">
        <f>'raw data'!E53-'raw data'!E52</f>
        <v>5</v>
      </c>
      <c r="F53" s="2">
        <f>'raw data'!F53-'raw data'!F52</f>
        <v>1.6</v>
      </c>
      <c r="G53" s="7">
        <f>'raw data'!G53-'raw data'!G52</f>
        <v>5</v>
      </c>
      <c r="H53" s="2">
        <f>'raw data'!H53-'raw data'!H52</f>
        <v>3.2</v>
      </c>
      <c r="M53" s="7">
        <f>'raw data'!M53-'raw data'!M52</f>
        <v>15</v>
      </c>
      <c r="N53" s="2">
        <f>'raw data'!N53-'raw data'!N52</f>
        <v>3.45</v>
      </c>
      <c r="O53" s="6">
        <f>'raw data'!O53-'raw data'!O52</f>
        <v>1.042</v>
      </c>
      <c r="P53" s="3">
        <f>'raw data'!P53-'raw data'!P52</f>
        <v>0.1</v>
      </c>
      <c r="Q53" s="8" t="s">
        <v>110</v>
      </c>
      <c r="R53" s="8">
        <f>'raw data'!Q53-'raw data'!Q52</f>
        <v>8020411</v>
      </c>
      <c r="S53" s="13" t="e">
        <f t="shared" ref="S53:S67" si="5">(R53-Q53)/R53</f>
        <v>#VALUE!</v>
      </c>
      <c r="T53" s="3">
        <f>'raw data'!R53-'raw data'!R52</f>
        <v>0.8</v>
      </c>
      <c r="U53" s="6">
        <f>'raw data'!S53-'raw data'!S52</f>
        <v>0</v>
      </c>
      <c r="V53" s="3">
        <f>'raw data'!T53-'raw data'!T52</f>
        <v>0</v>
      </c>
      <c r="W53" s="3">
        <f t="shared" ref="W53:W67" si="6">IF(U53,ROUNDUP((V53/U53)/24, 2),)</f>
        <v>0</v>
      </c>
      <c r="X53" s="11">
        <f>'raw data'!U53-'raw data'!U52</f>
        <v>0</v>
      </c>
      <c r="Y53" s="12">
        <f>'raw data'!V53-'raw data'!V52</f>
        <v>0</v>
      </c>
      <c r="Z53" s="5">
        <f>'raw data'!W53-'raw data'!W52</f>
        <v>2E-3</v>
      </c>
      <c r="AA53" s="4">
        <f>'raw data'!X53-'raw data'!X52</f>
        <v>0</v>
      </c>
      <c r="AB53" s="5">
        <f>'raw data'!Y53-'raw data'!Y52</f>
        <v>4.2999999999999997E-2</v>
      </c>
      <c r="AC53" s="4">
        <f>'raw data'!Z53-'raw data'!Z52</f>
        <v>0</v>
      </c>
      <c r="AD53" s="5">
        <f>'raw data'!AA53-'raw data'!AA52</f>
        <v>0</v>
      </c>
      <c r="AE53" s="4">
        <f>'raw data'!AB53-'raw data'!AB52</f>
        <v>0</v>
      </c>
      <c r="AF53" s="5">
        <f>'raw data'!AC53-'raw data'!AC52</f>
        <v>6.2000000000000003E-5</v>
      </c>
      <c r="AG53" s="4">
        <f>'raw data'!AD53-'raw data'!AD52</f>
        <v>0.01</v>
      </c>
      <c r="AH53" t="str">
        <f>'raw data'!AE53</f>
        <v>executing samples with lhs/mpl</v>
      </c>
    </row>
    <row r="54" spans="1:34">
      <c r="A54" s="1" t="str">
        <f>'raw data'!A54</f>
        <v>06/02/2012 22:59 GMT</v>
      </c>
      <c r="B54" s="1" t="str">
        <f>'raw data'!B54</f>
        <v>2.6.12</v>
      </c>
      <c r="C54" s="7">
        <f>'raw data'!C54-'raw data'!C53</f>
        <v>12</v>
      </c>
      <c r="D54" s="2">
        <f>'raw data'!D54-'raw data'!D53</f>
        <v>0.96000000000000008</v>
      </c>
      <c r="E54" s="7">
        <f>'raw data'!E54-'raw data'!E53</f>
        <v>12</v>
      </c>
      <c r="F54" s="2">
        <f>'raw data'!F54-'raw data'!F53</f>
        <v>3.8400000000000003</v>
      </c>
      <c r="G54" s="7">
        <f>'raw data'!G54-'raw data'!G53</f>
        <v>12</v>
      </c>
      <c r="H54" s="2">
        <f>'raw data'!H54-'raw data'!H53</f>
        <v>7.6800000000000006</v>
      </c>
      <c r="M54" s="7">
        <f>'raw data'!M54-'raw data'!M53</f>
        <v>36</v>
      </c>
      <c r="N54" s="2">
        <f>'raw data'!N54-'raw data'!N53</f>
        <v>8.2800000000000011</v>
      </c>
      <c r="O54" s="6">
        <f>'raw data'!O54-'raw data'!O53</f>
        <v>2.5</v>
      </c>
      <c r="P54" s="3">
        <f>'raw data'!P54-'raw data'!P53</f>
        <v>0.24999999999999997</v>
      </c>
      <c r="Q54" s="8" t="s">
        <v>110</v>
      </c>
      <c r="R54" s="8">
        <f>'raw data'!Q54-'raw data'!Q53</f>
        <v>735252</v>
      </c>
      <c r="S54" s="13" t="e">
        <f t="shared" si="5"/>
        <v>#VALUE!</v>
      </c>
      <c r="T54" s="3">
        <f>'raw data'!R54-'raw data'!R53</f>
        <v>7.999999999999996E-2</v>
      </c>
      <c r="U54" s="6">
        <f>'raw data'!S54-'raw data'!S53</f>
        <v>0</v>
      </c>
      <c r="V54" s="3">
        <f>'raw data'!T54-'raw data'!T53</f>
        <v>0</v>
      </c>
      <c r="W54" s="3">
        <f t="shared" si="6"/>
        <v>0</v>
      </c>
      <c r="X54" s="11">
        <f>'raw data'!U54-'raw data'!U53</f>
        <v>0</v>
      </c>
      <c r="Y54" s="12">
        <f>'raw data'!V54-'raw data'!V53</f>
        <v>0</v>
      </c>
      <c r="Z54" s="5">
        <f>'raw data'!W54-'raw data'!W53</f>
        <v>8.9999999999999993E-3</v>
      </c>
      <c r="AA54" s="4">
        <f>'raw data'!X54-'raw data'!X53</f>
        <v>0</v>
      </c>
      <c r="AB54" s="5">
        <f>'raw data'!Y54-'raw data'!Y53</f>
        <v>0.108</v>
      </c>
      <c r="AC54" s="4">
        <f>'raw data'!Z54-'raw data'!Z53</f>
        <v>0</v>
      </c>
      <c r="AD54" s="5">
        <f>'raw data'!AA54-'raw data'!AA53</f>
        <v>0</v>
      </c>
      <c r="AE54" s="4">
        <f>'raw data'!AB54-'raw data'!AB53</f>
        <v>0</v>
      </c>
      <c r="AF54" s="5">
        <f>'raw data'!AC54-'raw data'!AC53</f>
        <v>1.3900000000000002E-4</v>
      </c>
      <c r="AG54" s="4">
        <f>'raw data'!AD54-'raw data'!AD53</f>
        <v>0</v>
      </c>
      <c r="AH54" t="str">
        <f>'raw data'!AE54</f>
        <v>executing samples with lhs/mpl; executing workloads; executing test cases</v>
      </c>
    </row>
    <row r="55" spans="1:34">
      <c r="A55" s="1" t="str">
        <f>'raw data'!A55</f>
        <v>06/03/2012 10:59 GMT</v>
      </c>
      <c r="B55" s="1" t="str">
        <f>'raw data'!B55</f>
        <v>3.6.12</v>
      </c>
      <c r="C55" s="7">
        <f>'raw data'!C55-'raw data'!C54</f>
        <v>16</v>
      </c>
      <c r="D55" s="2">
        <f>'raw data'!D55-'raw data'!D54</f>
        <v>1.26</v>
      </c>
      <c r="E55" s="7">
        <f>'raw data'!E55-'raw data'!E54</f>
        <v>7</v>
      </c>
      <c r="F55" s="2">
        <f>'raw data'!F55-'raw data'!F54</f>
        <v>2.2399999999999993</v>
      </c>
      <c r="G55" s="7">
        <f>'raw data'!G55-'raw data'!G54</f>
        <v>9</v>
      </c>
      <c r="H55" s="2">
        <f>'raw data'!H55-'raw data'!H54</f>
        <v>5.76</v>
      </c>
      <c r="M55" s="7">
        <f>'raw data'!M55-'raw data'!M54</f>
        <v>32</v>
      </c>
      <c r="N55" s="2">
        <f>'raw data'!N55-'raw data'!N54</f>
        <v>7.3599999999999994</v>
      </c>
      <c r="O55" s="6">
        <f>'raw data'!O55-'raw data'!O54</f>
        <v>2.2220000000000004</v>
      </c>
      <c r="P55" s="3">
        <f>'raw data'!P55-'raw data'!P54</f>
        <v>0.22999999999999998</v>
      </c>
      <c r="Q55" s="8" t="s">
        <v>110</v>
      </c>
      <c r="R55" s="8">
        <f>'raw data'!Q55-'raw data'!Q54</f>
        <v>26991956</v>
      </c>
      <c r="S55" s="13" t="e">
        <f t="shared" si="5"/>
        <v>#VALUE!</v>
      </c>
      <c r="T55" s="3">
        <f>'raw data'!R55-'raw data'!R54</f>
        <v>2.69</v>
      </c>
      <c r="U55" s="6">
        <f>'raw data'!S55-'raw data'!S54</f>
        <v>0.39</v>
      </c>
      <c r="V55" s="3">
        <f>'raw data'!T55-'raw data'!T54</f>
        <v>0.05</v>
      </c>
      <c r="W55" s="3">
        <f t="shared" si="6"/>
        <v>0.01</v>
      </c>
      <c r="X55" s="11">
        <f>'raw data'!U55-'raw data'!U54</f>
        <v>0</v>
      </c>
      <c r="Y55" s="12">
        <f>'raw data'!V55-'raw data'!V54</f>
        <v>0</v>
      </c>
      <c r="Z55" s="5">
        <f>'raw data'!W55-'raw data'!W54</f>
        <v>0.114</v>
      </c>
      <c r="AA55" s="4">
        <f>'raw data'!X55-'raw data'!X54</f>
        <v>0</v>
      </c>
      <c r="AB55" s="5">
        <f>'raw data'!Y55-'raw data'!Y54</f>
        <v>4.200000000000001E-2</v>
      </c>
      <c r="AC55" s="4">
        <f>'raw data'!Z55-'raw data'!Z54</f>
        <v>0</v>
      </c>
      <c r="AD55" s="5">
        <f>'raw data'!AA55-'raw data'!AA54</f>
        <v>0</v>
      </c>
      <c r="AE55" s="4">
        <f>'raw data'!AB55-'raw data'!AB54</f>
        <v>0</v>
      </c>
      <c r="AF55" s="5">
        <f>'raw data'!AC55-'raw data'!AC54</f>
        <v>0</v>
      </c>
      <c r="AG55" s="4">
        <f>'raw data'!AD55-'raw data'!AD54</f>
        <v>0</v>
      </c>
      <c r="AH55" t="str">
        <f>'raw data'!AE55</f>
        <v>executing samples with lhs/mpl; executing workloads; executing test cases</v>
      </c>
    </row>
    <row r="56" spans="1:34">
      <c r="A56" s="1" t="str">
        <f>'raw data'!A56</f>
        <v>06/04/2012 10:59 GMT</v>
      </c>
      <c r="B56" s="1" t="str">
        <f>'raw data'!B56</f>
        <v>4.6.12</v>
      </c>
      <c r="C56" s="7">
        <f>'raw data'!C56-'raw data'!C55</f>
        <v>24</v>
      </c>
      <c r="D56" s="2">
        <f>'raw data'!D56-'raw data'!D55</f>
        <v>1.9399999999999995</v>
      </c>
      <c r="E56" s="7">
        <f>'raw data'!E56-'raw data'!E55</f>
        <v>48</v>
      </c>
      <c r="F56" s="2">
        <f>'raw data'!F56-'raw data'!F55</f>
        <v>15.36</v>
      </c>
      <c r="G56" s="7">
        <f>'raw data'!G56-'raw data'!G55</f>
        <v>88</v>
      </c>
      <c r="H56" s="2">
        <f>'raw data'!H56-'raw data'!H55</f>
        <v>56.319999999999993</v>
      </c>
      <c r="M56" s="7">
        <f>'raw data'!M56-'raw data'!M55</f>
        <v>160</v>
      </c>
      <c r="N56" s="2">
        <f>'raw data'!N56-'raw data'!N55</f>
        <v>36.799999999999997</v>
      </c>
      <c r="O56" s="6">
        <f>'raw data'!O56-'raw data'!O55</f>
        <v>11.111000000000001</v>
      </c>
      <c r="P56" s="3">
        <f>'raw data'!P56-'raw data'!P55</f>
        <v>1.1099999999999999</v>
      </c>
      <c r="Q56" s="8" t="s">
        <v>110</v>
      </c>
      <c r="R56" s="8">
        <f>'raw data'!Q56-'raw data'!Q55</f>
        <v>23871661</v>
      </c>
      <c r="S56" s="13" t="e">
        <f t="shared" si="5"/>
        <v>#VALUE!</v>
      </c>
      <c r="T56" s="3">
        <f>'raw data'!R56-'raw data'!R55</f>
        <v>2.39</v>
      </c>
      <c r="U56" s="6">
        <f>'raw data'!S56-'raw data'!S55</f>
        <v>0.39100000000000001</v>
      </c>
      <c r="V56" s="3">
        <f>'raw data'!T56-'raw data'!T55</f>
        <v>0.05</v>
      </c>
      <c r="W56" s="3">
        <f t="shared" si="6"/>
        <v>0.01</v>
      </c>
      <c r="X56" s="11">
        <f>'raw data'!U56-'raw data'!U55</f>
        <v>0</v>
      </c>
      <c r="Y56" s="12">
        <f>'raw data'!V56-'raw data'!V55</f>
        <v>0</v>
      </c>
      <c r="Z56" s="5">
        <f>'raw data'!W56-'raw data'!W55</f>
        <v>8.0999999999999989E-2</v>
      </c>
      <c r="AA56" s="4">
        <f>'raw data'!X56-'raw data'!X55</f>
        <v>0</v>
      </c>
      <c r="AB56" s="5">
        <f>'raw data'!Y56-'raw data'!Y55</f>
        <v>0.36999999999999994</v>
      </c>
      <c r="AC56" s="4">
        <f>'raw data'!Z56-'raw data'!Z55</f>
        <v>0</v>
      </c>
      <c r="AD56" s="5">
        <f>'raw data'!AA56-'raw data'!AA55</f>
        <v>0</v>
      </c>
      <c r="AE56" s="4">
        <f>'raw data'!AB56-'raw data'!AB55</f>
        <v>0</v>
      </c>
      <c r="AF56" s="5">
        <f>'raw data'!AC56-'raw data'!AC55</f>
        <v>0</v>
      </c>
      <c r="AG56" s="4">
        <f>'raw data'!AD56-'raw data'!AD55</f>
        <v>0</v>
      </c>
      <c r="AH56" t="str">
        <f>'raw data'!AE56</f>
        <v>executing test cases</v>
      </c>
    </row>
    <row r="57" spans="1:34">
      <c r="A57" s="1" t="str">
        <f>'raw data'!A57</f>
        <v>06/05/2012 09:59 GMT</v>
      </c>
      <c r="B57" s="1" t="str">
        <f>'raw data'!B57</f>
        <v>5.6.12</v>
      </c>
      <c r="C57" s="7">
        <f>'raw data'!C57-'raw data'!C56</f>
        <v>0</v>
      </c>
      <c r="D57" s="2">
        <f>'raw data'!D57-'raw data'!D56</f>
        <v>0</v>
      </c>
      <c r="E57" s="7">
        <f>'raw data'!E57-'raw data'!E56</f>
        <v>7</v>
      </c>
      <c r="F57" s="2">
        <f>'raw data'!F57-'raw data'!F56</f>
        <v>2.240000000000002</v>
      </c>
      <c r="G57" s="7">
        <f>'raw data'!G57-'raw data'!G56</f>
        <v>33</v>
      </c>
      <c r="H57" s="2">
        <f>'raw data'!H57-'raw data'!H56</f>
        <v>21.120000000000005</v>
      </c>
      <c r="M57" s="7">
        <f>'raw data'!M57-'raw data'!M56</f>
        <v>40</v>
      </c>
      <c r="N57" s="2">
        <f>'raw data'!N57-'raw data'!N56</f>
        <v>9.2000000000000028</v>
      </c>
      <c r="O57" s="6">
        <f>'raw data'!O57-'raw data'!O56</f>
        <v>2.7079999999999984</v>
      </c>
      <c r="P57" s="3">
        <f>'raw data'!P57-'raw data'!P56</f>
        <v>0.27</v>
      </c>
      <c r="Q57" s="8" t="s">
        <v>110</v>
      </c>
      <c r="R57" s="8">
        <f>'raw data'!Q57-'raw data'!Q56</f>
        <v>2734571</v>
      </c>
      <c r="S57" s="13" t="e">
        <f t="shared" si="5"/>
        <v>#VALUE!</v>
      </c>
      <c r="T57" s="3">
        <f>'raw data'!R57-'raw data'!R56</f>
        <v>0.28000000000000025</v>
      </c>
      <c r="U57" s="6">
        <f>'raw data'!S57-'raw data'!S56</f>
        <v>0.39</v>
      </c>
      <c r="V57" s="3">
        <f>'raw data'!T57-'raw data'!T56</f>
        <v>4.9999999999999989E-2</v>
      </c>
      <c r="W57" s="3">
        <f t="shared" si="6"/>
        <v>0.01</v>
      </c>
      <c r="X57" s="11">
        <f>'raw data'!U57-'raw data'!U56</f>
        <v>0</v>
      </c>
      <c r="Y57" s="12">
        <f>'raw data'!V57-'raw data'!V56</f>
        <v>0</v>
      </c>
      <c r="Z57" s="5">
        <f>'raw data'!W57-'raw data'!W56</f>
        <v>3.1E-2</v>
      </c>
      <c r="AA57" s="4">
        <f>'raw data'!X57-'raw data'!X56</f>
        <v>0</v>
      </c>
      <c r="AB57" s="5">
        <f>'raw data'!Y57-'raw data'!Y56</f>
        <v>6.3000000000000056E-2</v>
      </c>
      <c r="AC57" s="4">
        <f>'raw data'!Z57-'raw data'!Z56</f>
        <v>0</v>
      </c>
      <c r="AD57" s="5">
        <f>'raw data'!AA57-'raw data'!AA56</f>
        <v>0</v>
      </c>
      <c r="AE57" s="4">
        <f>'raw data'!AB57-'raw data'!AB56</f>
        <v>0</v>
      </c>
      <c r="AF57" s="5">
        <f>'raw data'!AC57-'raw data'!AC56</f>
        <v>6.5000000000000008E-5</v>
      </c>
      <c r="AG57" s="4">
        <f>'raw data'!AD57-'raw data'!AD56</f>
        <v>0</v>
      </c>
      <c r="AH57" t="str">
        <f>'raw data'!AE57</f>
        <v>executing test cases</v>
      </c>
    </row>
    <row r="58" spans="1:34">
      <c r="A58" s="1" t="str">
        <f>'raw data'!A58</f>
        <v>06/06/2012 09:59 GMT</v>
      </c>
      <c r="B58" s="1" t="str">
        <f>'raw data'!B58</f>
        <v>6.6.12</v>
      </c>
      <c r="C58" s="7">
        <f>'raw data'!C58-'raw data'!C57</f>
        <v>0</v>
      </c>
      <c r="D58" s="2">
        <f>'raw data'!D58-'raw data'!D57</f>
        <v>0</v>
      </c>
      <c r="E58" s="7">
        <f>'raw data'!E58-'raw data'!E57</f>
        <v>27</v>
      </c>
      <c r="F58" s="2">
        <f>'raw data'!F58-'raw data'!F57</f>
        <v>8.64</v>
      </c>
      <c r="G58" s="7">
        <f>'raw data'!G58-'raw data'!G57</f>
        <v>16</v>
      </c>
      <c r="H58" s="2">
        <f>'raw data'!H58-'raw data'!H57</f>
        <v>10.239999999999995</v>
      </c>
      <c r="M58" s="7">
        <f>'raw data'!M58-'raw data'!M57</f>
        <v>42</v>
      </c>
      <c r="N58" s="2">
        <f>'raw data'!N58-'raw data'!N57</f>
        <v>9.6599999999999966</v>
      </c>
      <c r="O58" s="6">
        <f>'raw data'!O58-'raw data'!O57</f>
        <v>3.0980000000000025</v>
      </c>
      <c r="P58" s="3">
        <f>'raw data'!P58-'raw data'!P57</f>
        <v>0.31000000000000005</v>
      </c>
      <c r="Q58" s="8" t="s">
        <v>110</v>
      </c>
      <c r="R58" s="8">
        <f>'raw data'!Q58-'raw data'!Q57</f>
        <v>4473176</v>
      </c>
      <c r="S58" s="13" t="e">
        <f t="shared" si="5"/>
        <v>#VALUE!</v>
      </c>
      <c r="T58" s="3">
        <f>'raw data'!R58-'raw data'!R57</f>
        <v>0.4399999999999995</v>
      </c>
      <c r="U58" s="6">
        <f>'raw data'!S58-'raw data'!S57</f>
        <v>0.39100000000000001</v>
      </c>
      <c r="V58" s="3">
        <f>'raw data'!T58-'raw data'!T57</f>
        <v>5.0000000000000017E-2</v>
      </c>
      <c r="W58" s="3">
        <f t="shared" si="6"/>
        <v>0.01</v>
      </c>
      <c r="X58" s="11">
        <f>'raw data'!U58-'raw data'!U57</f>
        <v>0</v>
      </c>
      <c r="Y58" s="12">
        <f>'raw data'!V58-'raw data'!V57</f>
        <v>0</v>
      </c>
      <c r="Z58" s="5">
        <f>'raw data'!W58-'raw data'!W57</f>
        <v>0.06</v>
      </c>
      <c r="AA58" s="4">
        <f>'raw data'!X58-'raw data'!X57</f>
        <v>0</v>
      </c>
      <c r="AB58" s="5">
        <f>'raw data'!Y58-'raw data'!Y57</f>
        <v>7.7999999999999958E-2</v>
      </c>
      <c r="AC58" s="4">
        <f>'raw data'!Z58-'raw data'!Z57</f>
        <v>0</v>
      </c>
      <c r="AD58" s="5">
        <f>'raw data'!AA58-'raw data'!AA57</f>
        <v>0</v>
      </c>
      <c r="AE58" s="4">
        <f>'raw data'!AB58-'raw data'!AB57</f>
        <v>0</v>
      </c>
      <c r="AF58" s="5">
        <f>'raw data'!AC58-'raw data'!AC57</f>
        <v>2.4699999999999999E-4</v>
      </c>
      <c r="AG58" s="4">
        <f>'raw data'!AD58-'raw data'!AD57</f>
        <v>0</v>
      </c>
      <c r="AH58" t="str">
        <f>'raw data'!AE58</f>
        <v>executing training and test case samples</v>
      </c>
    </row>
    <row r="59" spans="1:34">
      <c r="A59" s="1" t="str">
        <f>'raw data'!A59</f>
        <v>06/07/2012 09:59 GMT</v>
      </c>
      <c r="B59" s="1" t="str">
        <f>'raw data'!B59</f>
        <v>7.6.12</v>
      </c>
      <c r="C59" s="7">
        <f>'raw data'!C59-'raw data'!C58</f>
        <v>27</v>
      </c>
      <c r="D59" s="2">
        <f>'raw data'!D59-'raw data'!D58</f>
        <v>2.16</v>
      </c>
      <c r="E59" s="7">
        <f>'raw data'!E59-'raw data'!E58</f>
        <v>38</v>
      </c>
      <c r="F59" s="2">
        <f>'raw data'!F59-'raw data'!F58</f>
        <v>12.159999999999997</v>
      </c>
      <c r="G59" s="7">
        <f>'raw data'!G59-'raw data'!G58</f>
        <v>64</v>
      </c>
      <c r="H59" s="2">
        <f>'raw data'!H59-'raw data'!H58</f>
        <v>40.960000000000008</v>
      </c>
      <c r="M59" s="7">
        <f>'raw data'!M59-'raw data'!M58</f>
        <v>130</v>
      </c>
      <c r="N59" s="2">
        <f>'raw data'!N59-'raw data'!N58</f>
        <v>29.900000000000006</v>
      </c>
      <c r="O59" s="6">
        <f>'raw data'!O59-'raw data'!O58</f>
        <v>9</v>
      </c>
      <c r="P59" s="3">
        <f>'raw data'!P59-'raw data'!P58</f>
        <v>0.89999999999999991</v>
      </c>
      <c r="Q59" s="8" t="s">
        <v>110</v>
      </c>
      <c r="R59" s="8">
        <f>'raw data'!Q59-'raw data'!Q58</f>
        <v>49267059</v>
      </c>
      <c r="S59" s="13" t="e">
        <f t="shared" si="5"/>
        <v>#VALUE!</v>
      </c>
      <c r="T59" s="3">
        <f>'raw data'!R59-'raw data'!R58</f>
        <v>4.93</v>
      </c>
      <c r="U59" s="6">
        <f>'raw data'!S59-'raw data'!S58</f>
        <v>0.3899999999999999</v>
      </c>
      <c r="V59" s="3">
        <f>'raw data'!T59-'raw data'!T58</f>
        <v>3.999999999999998E-2</v>
      </c>
      <c r="W59" s="3">
        <f t="shared" si="6"/>
        <v>0.01</v>
      </c>
      <c r="X59" s="11">
        <f>'raw data'!U59-'raw data'!U58</f>
        <v>0</v>
      </c>
      <c r="Y59" s="12">
        <f>'raw data'!V59-'raw data'!V58</f>
        <v>0</v>
      </c>
      <c r="Z59" s="5">
        <f>'raw data'!W59-'raw data'!W58</f>
        <v>0.186</v>
      </c>
      <c r="AA59" s="4">
        <f>'raw data'!X59-'raw data'!X58</f>
        <v>0</v>
      </c>
      <c r="AB59" s="5">
        <f>'raw data'!Y59-'raw data'!Y58</f>
        <v>0.17000000000000004</v>
      </c>
      <c r="AC59" s="4">
        <f>'raw data'!Z59-'raw data'!Z58</f>
        <v>0</v>
      </c>
      <c r="AD59" s="5">
        <f>'raw data'!AA59-'raw data'!AA58</f>
        <v>0</v>
      </c>
      <c r="AE59" s="4">
        <f>'raw data'!AB59-'raw data'!AB58</f>
        <v>0</v>
      </c>
      <c r="AF59" s="5">
        <f>'raw data'!AC59-'raw data'!AC58</f>
        <v>0</v>
      </c>
      <c r="AG59" s="4">
        <f>'raw data'!AD59-'raw data'!AD58</f>
        <v>0</v>
      </c>
      <c r="AH59" t="str">
        <f>'raw data'!AE59</f>
        <v>executing training and test case samples</v>
      </c>
    </row>
    <row r="60" spans="1:34">
      <c r="A60" s="1" t="str">
        <f>'raw data'!A60</f>
        <v>06/08/2012 10:59 GMT</v>
      </c>
      <c r="B60" s="1" t="str">
        <f>'raw data'!B60</f>
        <v>8.6.12</v>
      </c>
      <c r="C60" s="7">
        <f>'raw data'!C60-'raw data'!C59</f>
        <v>38</v>
      </c>
      <c r="D60" s="2">
        <f>'raw data'!D60-'raw data'!D59</f>
        <v>3.04</v>
      </c>
      <c r="E60" s="7">
        <f>'raw data'!E60-'raw data'!E59</f>
        <v>37</v>
      </c>
      <c r="F60" s="2">
        <f>'raw data'!F60-'raw data'!F59</f>
        <v>11.840000000000003</v>
      </c>
      <c r="G60" s="7">
        <f>'raw data'!G60-'raw data'!G59</f>
        <v>55</v>
      </c>
      <c r="H60" s="2">
        <f>'raw data'!H60-'raw data'!H59</f>
        <v>35.199999999999989</v>
      </c>
      <c r="M60" s="7">
        <f>'raw data'!M60-'raw data'!M59</f>
        <v>131</v>
      </c>
      <c r="N60" s="2">
        <f>'raw data'!N60-'raw data'!N59</f>
        <v>30.129999999999995</v>
      </c>
      <c r="O60" s="6">
        <f>'raw data'!O60-'raw data'!O59</f>
        <v>8.7499999999999964</v>
      </c>
      <c r="P60" s="3">
        <f>'raw data'!P60-'raw data'!P59</f>
        <v>0.87000000000000011</v>
      </c>
      <c r="Q60" s="8" t="s">
        <v>110</v>
      </c>
      <c r="R60" s="8">
        <f>'raw data'!Q60-'raw data'!Q59</f>
        <v>53391927</v>
      </c>
      <c r="S60" s="13" t="e">
        <f t="shared" si="5"/>
        <v>#VALUE!</v>
      </c>
      <c r="T60" s="3">
        <f>'raw data'!R60-'raw data'!R59</f>
        <v>5.34</v>
      </c>
      <c r="U60" s="6">
        <f>'raw data'!S60-'raw data'!S59</f>
        <v>0.39000000000000012</v>
      </c>
      <c r="V60" s="3">
        <f>'raw data'!T60-'raw data'!T59</f>
        <v>4.9999999999999989E-2</v>
      </c>
      <c r="W60" s="3">
        <f t="shared" si="6"/>
        <v>0.01</v>
      </c>
      <c r="X60" s="11">
        <f>'raw data'!U60-'raw data'!U59</f>
        <v>0</v>
      </c>
      <c r="Y60" s="12">
        <f>'raw data'!V60-'raw data'!V59</f>
        <v>0</v>
      </c>
      <c r="Z60" s="5">
        <f>'raw data'!W60-'raw data'!W59</f>
        <v>1.4000000000000012E-2</v>
      </c>
      <c r="AA60" s="4">
        <f>'raw data'!X60-'raw data'!X59</f>
        <v>0</v>
      </c>
      <c r="AB60" s="5">
        <f>'raw data'!Y60-'raw data'!Y59</f>
        <v>0.126</v>
      </c>
      <c r="AC60" s="4">
        <f>'raw data'!Z60-'raw data'!Z59</f>
        <v>0</v>
      </c>
      <c r="AD60" s="5">
        <f>'raw data'!AA60-'raw data'!AA59</f>
        <v>5.3999999999999999E-2</v>
      </c>
      <c r="AE60" s="4">
        <f>'raw data'!AB60-'raw data'!AB59</f>
        <v>0.01</v>
      </c>
      <c r="AF60" s="5">
        <f>'raw data'!AC60-'raw data'!AC59</f>
        <v>2.7487000000000001E-2</v>
      </c>
      <c r="AG60" s="4">
        <f>'raw data'!AD60-'raw data'!AD59</f>
        <v>0</v>
      </c>
      <c r="AH60" t="str">
        <f>'raw data'!AE60</f>
        <v>executing training and test case samples</v>
      </c>
    </row>
    <row r="61" spans="1:34">
      <c r="A61" s="1" t="str">
        <f>'raw data'!A61</f>
        <v>06/09/2012 16:59 GMT</v>
      </c>
      <c r="B61" s="1" t="str">
        <f>'raw data'!B61</f>
        <v>9.6.12</v>
      </c>
      <c r="C61" s="7">
        <f>'raw data'!C61-'raw data'!C60</f>
        <v>38</v>
      </c>
      <c r="D61" s="2">
        <f>'raw data'!D61-'raw data'!D60</f>
        <v>3.0400000000000009</v>
      </c>
      <c r="E61" s="7">
        <f>'raw data'!E61-'raw data'!E60</f>
        <v>39</v>
      </c>
      <c r="F61" s="2">
        <f>'raw data'!F61-'raw data'!F60</f>
        <v>12.480000000000004</v>
      </c>
      <c r="G61" s="7">
        <f>'raw data'!G61-'raw data'!G60</f>
        <v>57</v>
      </c>
      <c r="H61" s="2">
        <f>'raw data'!H61-'raw data'!H60</f>
        <v>36.480000000000018</v>
      </c>
      <c r="M61" s="7">
        <f>'raw data'!M61-'raw data'!M60</f>
        <v>133</v>
      </c>
      <c r="N61" s="2">
        <f>'raw data'!N61-'raw data'!N60</f>
        <v>30.590000000000003</v>
      </c>
      <c r="O61" s="6">
        <f>'raw data'!O61-'raw data'!O60</f>
        <v>9.5830000000000055</v>
      </c>
      <c r="P61" s="3">
        <f>'raw data'!P61-'raw data'!P60</f>
        <v>0.96</v>
      </c>
      <c r="Q61" s="8" t="s">
        <v>110</v>
      </c>
      <c r="R61" s="8">
        <f>'raw data'!Q61-'raw data'!Q60</f>
        <v>9613872</v>
      </c>
      <c r="S61" s="13" t="e">
        <f t="shared" si="5"/>
        <v>#VALUE!</v>
      </c>
      <c r="T61" s="3">
        <f>'raw data'!R61-'raw data'!R60</f>
        <v>0.96000000000000085</v>
      </c>
      <c r="U61" s="6">
        <f>'raw data'!S61-'raw data'!S60</f>
        <v>0.39100000000000001</v>
      </c>
      <c r="V61" s="3">
        <f>'raw data'!T61-'raw data'!T60</f>
        <v>5.0000000000000044E-2</v>
      </c>
      <c r="W61" s="3">
        <f t="shared" si="6"/>
        <v>0.01</v>
      </c>
      <c r="X61" s="11">
        <f>'raw data'!U61-'raw data'!U60</f>
        <v>0</v>
      </c>
      <c r="Y61" s="12">
        <f>'raw data'!V61-'raw data'!V60</f>
        <v>0</v>
      </c>
      <c r="Z61" s="5">
        <f>'raw data'!W61-'raw data'!W60</f>
        <v>2.300000000000002E-2</v>
      </c>
      <c r="AA61" s="4">
        <f>'raw data'!X61-'raw data'!X60</f>
        <v>0</v>
      </c>
      <c r="AB61" s="5">
        <f>'raw data'!Y61-'raw data'!Y60</f>
        <v>0</v>
      </c>
      <c r="AC61" s="4">
        <f>'raw data'!Z61-'raw data'!Z60</f>
        <v>0</v>
      </c>
      <c r="AD61" s="5">
        <f>'raw data'!AA61-'raw data'!AA60</f>
        <v>0.30499999999999999</v>
      </c>
      <c r="AE61" s="4">
        <f>'raw data'!AB61-'raw data'!AB60</f>
        <v>0.03</v>
      </c>
      <c r="AF61" s="5">
        <f>'raw data'!AC61-'raw data'!AC60</f>
        <v>1.0000000000000009E-3</v>
      </c>
      <c r="AG61" s="4">
        <f>'raw data'!AD61-'raw data'!AD60</f>
        <v>0</v>
      </c>
      <c r="AH61" t="str">
        <f>'raw data'!AE61</f>
        <v>cooling down</v>
      </c>
    </row>
    <row r="62" spans="1:34">
      <c r="A62" s="1" t="str">
        <f>'raw data'!A62</f>
        <v>06/10/2012 17:59 GMT</v>
      </c>
      <c r="B62" s="1" t="str">
        <f>'raw data'!B62</f>
        <v>10.6.12</v>
      </c>
      <c r="C62" s="7">
        <f>'raw data'!C62-'raw data'!C61</f>
        <v>0</v>
      </c>
      <c r="D62" s="2">
        <f>'raw data'!D62-'raw data'!D61</f>
        <v>0</v>
      </c>
      <c r="E62" s="7">
        <f>'raw data'!E62-'raw data'!E61</f>
        <v>0</v>
      </c>
      <c r="F62" s="2">
        <f>'raw data'!F62-'raw data'!F61</f>
        <v>0</v>
      </c>
      <c r="G62" s="7">
        <f>'raw data'!G62-'raw data'!G61</f>
        <v>0</v>
      </c>
      <c r="H62" s="2">
        <f>'raw data'!H62-'raw data'!H61</f>
        <v>0</v>
      </c>
      <c r="M62" s="7">
        <f>'raw data'!M62-'raw data'!M61</f>
        <v>0</v>
      </c>
      <c r="N62" s="2">
        <f>'raw data'!N62-'raw data'!N61</f>
        <v>0</v>
      </c>
      <c r="O62" s="6">
        <f>'raw data'!O62-'raw data'!O61</f>
        <v>0</v>
      </c>
      <c r="P62" s="3">
        <f>'raw data'!P62-'raw data'!P61</f>
        <v>0</v>
      </c>
      <c r="Q62" s="8" t="s">
        <v>110</v>
      </c>
      <c r="R62" s="8">
        <f>'raw data'!Q62-'raw data'!Q61</f>
        <v>0</v>
      </c>
      <c r="S62" s="13" t="e">
        <f t="shared" si="5"/>
        <v>#VALUE!</v>
      </c>
      <c r="T62" s="3">
        <f>'raw data'!R62-'raw data'!R61</f>
        <v>0</v>
      </c>
      <c r="U62" s="6">
        <f>'raw data'!S62-'raw data'!S61</f>
        <v>0.39000000000000012</v>
      </c>
      <c r="V62" s="3">
        <f>'raw data'!T62-'raw data'!T61</f>
        <v>4.9999999999999989E-2</v>
      </c>
      <c r="W62" s="3">
        <f t="shared" si="6"/>
        <v>0.01</v>
      </c>
      <c r="X62" s="11">
        <f>'raw data'!U62-'raw data'!U61</f>
        <v>0</v>
      </c>
      <c r="Y62" s="12">
        <f>'raw data'!V62-'raw data'!V61</f>
        <v>0</v>
      </c>
      <c r="Z62" s="5">
        <f>'raw data'!W62-'raw data'!W61</f>
        <v>0</v>
      </c>
      <c r="AA62" s="4">
        <f>'raw data'!X62-'raw data'!X61</f>
        <v>0</v>
      </c>
      <c r="AB62" s="5">
        <f>'raw data'!Y62-'raw data'!Y61</f>
        <v>0</v>
      </c>
      <c r="AC62" s="4">
        <f>'raw data'!Z62-'raw data'!Z61</f>
        <v>0</v>
      </c>
      <c r="AD62" s="5">
        <f>'raw data'!AA62-'raw data'!AA61</f>
        <v>0</v>
      </c>
      <c r="AE62" s="4">
        <f>'raw data'!AB62-'raw data'!AB61</f>
        <v>0</v>
      </c>
      <c r="AF62" s="5">
        <f>'raw data'!AC62-'raw data'!AC61</f>
        <v>0</v>
      </c>
      <c r="AG62" s="4">
        <f>'raw data'!AD62-'raw data'!AD61</f>
        <v>0</v>
      </c>
      <c r="AH62" t="str">
        <f>'raw data'!AE62</f>
        <v>no activity</v>
      </c>
    </row>
    <row r="63" spans="1:34">
      <c r="A63" s="1" t="str">
        <f>'raw data'!A63</f>
        <v>06/11/2012 10:59 GMT</v>
      </c>
      <c r="B63" s="1" t="str">
        <f>'raw data'!B63</f>
        <v>11.6.12</v>
      </c>
      <c r="C63" s="7">
        <f>'raw data'!C63-'raw data'!C62</f>
        <v>0</v>
      </c>
      <c r="D63" s="2">
        <f>'raw data'!D63-'raw data'!D62</f>
        <v>0</v>
      </c>
      <c r="E63" s="7">
        <f>'raw data'!E63-'raw data'!E62</f>
        <v>0</v>
      </c>
      <c r="F63" s="2">
        <f>'raw data'!F63-'raw data'!F62</f>
        <v>0</v>
      </c>
      <c r="G63" s="7">
        <f>'raw data'!G63-'raw data'!G62</f>
        <v>0</v>
      </c>
      <c r="H63" s="2">
        <f>'raw data'!H63-'raw data'!H62</f>
        <v>0</v>
      </c>
      <c r="M63" s="7">
        <f>'raw data'!M63-'raw data'!M62</f>
        <v>0</v>
      </c>
      <c r="N63" s="2">
        <f>'raw data'!N63-'raw data'!N62</f>
        <v>0</v>
      </c>
      <c r="O63" s="6">
        <f>'raw data'!O63-'raw data'!O62</f>
        <v>0</v>
      </c>
      <c r="P63" s="3">
        <f>'raw data'!P63-'raw data'!P62</f>
        <v>0</v>
      </c>
      <c r="Q63" s="8" t="s">
        <v>110</v>
      </c>
      <c r="R63" s="8">
        <f>'raw data'!Q63-'raw data'!Q62</f>
        <v>0</v>
      </c>
      <c r="S63" s="13" t="e">
        <f t="shared" si="5"/>
        <v>#VALUE!</v>
      </c>
      <c r="T63" s="3">
        <f>'raw data'!R63-'raw data'!R62</f>
        <v>0</v>
      </c>
      <c r="U63" s="6">
        <f>'raw data'!S63-'raw data'!S62</f>
        <v>0.38999999999999968</v>
      </c>
      <c r="V63" s="3">
        <f>'raw data'!T63-'raw data'!T62</f>
        <v>4.9999999999999989E-2</v>
      </c>
      <c r="W63" s="3">
        <f t="shared" si="6"/>
        <v>0.01</v>
      </c>
      <c r="X63" s="11">
        <f>'raw data'!U63-'raw data'!U62</f>
        <v>0</v>
      </c>
      <c r="Y63" s="12">
        <f>'raw data'!V63-'raw data'!V62</f>
        <v>0</v>
      </c>
      <c r="Z63" s="5">
        <f>'raw data'!W63-'raw data'!W62</f>
        <v>0</v>
      </c>
      <c r="AA63" s="4">
        <f>'raw data'!X63-'raw data'!X62</f>
        <v>0</v>
      </c>
      <c r="AB63" s="5">
        <f>'raw data'!Y63-'raw data'!Y62</f>
        <v>0</v>
      </c>
      <c r="AC63" s="4">
        <f>'raw data'!Z63-'raw data'!Z62</f>
        <v>0</v>
      </c>
      <c r="AD63" s="5">
        <f>'raw data'!AA63-'raw data'!AA62</f>
        <v>0</v>
      </c>
      <c r="AE63" s="4">
        <f>'raw data'!AB63-'raw data'!AB62</f>
        <v>0</v>
      </c>
      <c r="AF63" s="5">
        <f>'raw data'!AC63-'raw data'!AC62</f>
        <v>0</v>
      </c>
      <c r="AG63" s="4">
        <f>'raw data'!AD63-'raw data'!AD62</f>
        <v>0</v>
      </c>
      <c r="AH63" t="str">
        <f>'raw data'!AE63</f>
        <v>no activity</v>
      </c>
    </row>
    <row r="64" spans="1:34">
      <c r="A64" s="1" t="str">
        <f>'raw data'!A64</f>
        <v>06/12/2012 14:59 GMT</v>
      </c>
      <c r="B64" s="1" t="str">
        <f>'raw data'!B64</f>
        <v>12.6.12</v>
      </c>
      <c r="C64" s="7">
        <f>'raw data'!C64-'raw data'!C63</f>
        <v>4</v>
      </c>
      <c r="D64" s="2">
        <f>'raw data'!D64-'raw data'!D63</f>
        <v>0.31999999999999851</v>
      </c>
      <c r="E64" s="7">
        <f>'raw data'!E64-'raw data'!E63</f>
        <v>0</v>
      </c>
      <c r="F64" s="2">
        <f>'raw data'!F64-'raw data'!F63</f>
        <v>0</v>
      </c>
      <c r="G64" s="7">
        <f>'raw data'!G64-'raw data'!G63</f>
        <v>0</v>
      </c>
      <c r="H64" s="2">
        <f>'raw data'!H64-'raw data'!H63</f>
        <v>0</v>
      </c>
      <c r="M64" s="7">
        <f>'raw data'!M64-'raw data'!M63</f>
        <v>4</v>
      </c>
      <c r="N64" s="2">
        <f>'raw data'!N64-'raw data'!N63</f>
        <v>0.91999999999998749</v>
      </c>
      <c r="O64" s="6">
        <f>'raw data'!O64-'raw data'!O63</f>
        <v>0.30499999999999972</v>
      </c>
      <c r="P64" s="3">
        <f>'raw data'!P64-'raw data'!P63</f>
        <v>3.0000000000000249E-2</v>
      </c>
      <c r="Q64" s="8">
        <v>1215039</v>
      </c>
      <c r="R64" s="8">
        <f>'raw data'!Q64-'raw data'!Q63</f>
        <v>1261943</v>
      </c>
      <c r="S64" s="13">
        <f t="shared" si="5"/>
        <v>3.7168081284178443E-2</v>
      </c>
      <c r="T64" s="3">
        <f>'raw data'!R64-'raw data'!R63</f>
        <v>0.12999999999999901</v>
      </c>
      <c r="U64" s="6">
        <f>'raw data'!S64-'raw data'!S63</f>
        <v>0.39100000000000001</v>
      </c>
      <c r="V64" s="3">
        <f>'raw data'!T64-'raw data'!T63</f>
        <v>4.9999999999999989E-2</v>
      </c>
      <c r="W64" s="3">
        <f t="shared" si="6"/>
        <v>0.01</v>
      </c>
      <c r="X64" s="11">
        <f>'raw data'!U64-'raw data'!U63</f>
        <v>0</v>
      </c>
      <c r="Y64" s="12">
        <f>'raw data'!V64-'raw data'!V63</f>
        <v>0</v>
      </c>
      <c r="Z64" s="5">
        <f>'raw data'!W64-'raw data'!W63</f>
        <v>2.8000000000000025E-2</v>
      </c>
      <c r="AA64" s="4">
        <f>'raw data'!X64-'raw data'!X63</f>
        <v>1</v>
      </c>
      <c r="AB64" s="5">
        <f>'raw data'!Y64-'raw data'!Y63</f>
        <v>0</v>
      </c>
      <c r="AC64" s="4">
        <f>'raw data'!Z64-'raw data'!Z63</f>
        <v>0</v>
      </c>
      <c r="AD64" s="5">
        <f>'raw data'!AA64-'raw data'!AA63</f>
        <v>9.000000000000008E-3</v>
      </c>
      <c r="AE64" s="4">
        <f>'raw data'!AB64-'raw data'!AB63</f>
        <v>0</v>
      </c>
      <c r="AF64" s="5">
        <f>'raw data'!AC64-'raw data'!AC63</f>
        <v>0</v>
      </c>
      <c r="AG64" s="4">
        <f>'raw data'!AD64-'raw data'!AD63</f>
        <v>0</v>
      </c>
      <c r="AH64" t="str">
        <f>'raw data'!AE64</f>
        <v>executing workload abc on small</v>
      </c>
    </row>
    <row r="65" spans="1:34">
      <c r="A65" s="1" t="str">
        <f>'raw data'!A65</f>
        <v>06/13/2012 17:59 GMT</v>
      </c>
      <c r="B65" s="1" t="str">
        <f>'raw data'!B65</f>
        <v>13.6.12</v>
      </c>
      <c r="C65" s="7">
        <f>'raw data'!C65-'raw data'!C64</f>
        <v>2</v>
      </c>
      <c r="D65" s="2">
        <f>'raw data'!D65-'raw data'!D64</f>
        <v>0.16000000000000014</v>
      </c>
      <c r="E65" s="7">
        <f>'raw data'!E65-'raw data'!E64</f>
        <v>0</v>
      </c>
      <c r="F65" s="2">
        <f>'raw data'!F65-'raw data'!F64</f>
        <v>0</v>
      </c>
      <c r="G65" s="7">
        <f>'raw data'!G65-'raw data'!G64</f>
        <v>0</v>
      </c>
      <c r="H65" s="2">
        <f>'raw data'!H65-'raw data'!H64</f>
        <v>0</v>
      </c>
      <c r="M65" s="7">
        <f>'raw data'!M65-'raw data'!M64</f>
        <v>2</v>
      </c>
      <c r="N65" s="2">
        <f>'raw data'!N65-'raw data'!N64</f>
        <v>0.46000000000000796</v>
      </c>
      <c r="O65" s="6">
        <f>'raw data'!O65-'raw data'!O64</f>
        <v>0.13899999999999579</v>
      </c>
      <c r="P65" s="3">
        <f>'raw data'!P65-'raw data'!P64</f>
        <v>1.9999999999999574E-2</v>
      </c>
      <c r="Q65" s="8">
        <v>150575</v>
      </c>
      <c r="R65" s="8">
        <f>'raw data'!Q65-'raw data'!Q64</f>
        <v>155969</v>
      </c>
      <c r="S65" s="13">
        <f t="shared" si="5"/>
        <v>3.4583795497823283E-2</v>
      </c>
      <c r="T65" s="3">
        <f>'raw data'!R65-'raw data'!R64</f>
        <v>1.0000000000001563E-2</v>
      </c>
      <c r="U65" s="6">
        <f>'raw data'!S65-'raw data'!S64</f>
        <v>0.38999999999999968</v>
      </c>
      <c r="V65" s="3">
        <f>'raw data'!T65-'raw data'!T64</f>
        <v>5.0000000000000044E-2</v>
      </c>
      <c r="W65" s="3">
        <f t="shared" si="6"/>
        <v>0.01</v>
      </c>
      <c r="X65" s="11">
        <f>'raw data'!U65-'raw data'!U64</f>
        <v>0</v>
      </c>
      <c r="Y65" s="12">
        <f>'raw data'!V65-'raw data'!V64</f>
        <v>0</v>
      </c>
      <c r="Z65" s="5">
        <f>'raw data'!W65-'raw data'!W64</f>
        <v>2.6999999999999913E-2</v>
      </c>
      <c r="AA65" s="4">
        <f>'raw data'!X65-'raw data'!X64</f>
        <v>-1</v>
      </c>
      <c r="AB65" s="5">
        <f>'raw data'!Y65-'raw data'!Y64</f>
        <v>0</v>
      </c>
      <c r="AC65" s="4">
        <f>'raw data'!Z65-'raw data'!Z64</f>
        <v>0</v>
      </c>
      <c r="AD65" s="5">
        <f>'raw data'!AA65-'raw data'!AA64</f>
        <v>5.0000000000000044E-3</v>
      </c>
      <c r="AE65" s="4">
        <f>'raw data'!AB65-'raw data'!AB64</f>
        <v>0</v>
      </c>
      <c r="AF65" s="5">
        <f>'raw data'!AC65-'raw data'!AC64</f>
        <v>0</v>
      </c>
      <c r="AG65" s="4">
        <f>'raw data'!AD65-'raw data'!AD64</f>
        <v>0</v>
      </c>
      <c r="AH65" t="str">
        <f>'raw data'!AE65</f>
        <v>executing workload c on small</v>
      </c>
    </row>
    <row r="66" spans="1:34">
      <c r="A66" s="1" t="str">
        <f>'raw data'!A66</f>
        <v>06/14/2012 11:59 GMT</v>
      </c>
      <c r="B66" s="1" t="str">
        <f>'raw data'!B66</f>
        <v>14.6.12</v>
      </c>
      <c r="C66" s="7">
        <f>'raw data'!C66-'raw data'!C65</f>
        <v>2</v>
      </c>
      <c r="D66" s="2">
        <f>'raw data'!D66-'raw data'!D65</f>
        <v>0.16000000000000014</v>
      </c>
      <c r="E66" s="7">
        <f>'raw data'!E66-'raw data'!E65</f>
        <v>0</v>
      </c>
      <c r="F66" s="2">
        <f>'raw data'!F66-'raw data'!F65</f>
        <v>0</v>
      </c>
      <c r="G66" s="7">
        <f>'raw data'!G66-'raw data'!G65</f>
        <v>0</v>
      </c>
      <c r="H66" s="2">
        <f>'raw data'!H66-'raw data'!H65</f>
        <v>0</v>
      </c>
      <c r="M66" s="7">
        <f>'raw data'!M66-'raw data'!M65</f>
        <v>2</v>
      </c>
      <c r="N66" s="2">
        <f>'raw data'!N66-'raw data'!N65</f>
        <v>0.46000000000000796</v>
      </c>
      <c r="O66" s="6">
        <f>'raw data'!O66-'raw data'!O65</f>
        <v>0.1390000000000029</v>
      </c>
      <c r="P66" s="3">
        <f>'raw data'!P66-'raw data'!P65</f>
        <v>9.9999999999997868E-3</v>
      </c>
      <c r="Q66" s="8">
        <v>4629925</v>
      </c>
      <c r="R66" s="8">
        <f>'raw data'!Q66-'raw data'!Q65</f>
        <v>4638147</v>
      </c>
      <c r="S66" s="13">
        <f t="shared" si="5"/>
        <v>1.7726906887599724E-3</v>
      </c>
      <c r="T66" s="3">
        <f>'raw data'!R66-'raw data'!R65</f>
        <v>0.46999999999999886</v>
      </c>
      <c r="U66" s="6">
        <f>'raw data'!S66-'raw data'!S65</f>
        <v>0.39100000000000001</v>
      </c>
      <c r="V66" s="3">
        <f>'raw data'!T66-'raw data'!T65</f>
        <v>4.9999999999999933E-2</v>
      </c>
      <c r="W66" s="3">
        <f t="shared" si="6"/>
        <v>0.01</v>
      </c>
      <c r="X66" s="11">
        <f>'raw data'!U66-'raw data'!U65</f>
        <v>0</v>
      </c>
      <c r="Y66" s="12">
        <f>'raw data'!V66-'raw data'!V65</f>
        <v>0</v>
      </c>
      <c r="Z66" s="5">
        <f>'raw data'!W66-'raw data'!W65</f>
        <v>2.6000000000000023E-2</v>
      </c>
      <c r="AA66" s="4">
        <f>'raw data'!X66-'raw data'!X65</f>
        <v>0</v>
      </c>
      <c r="AB66" s="5">
        <f>'raw data'!Y66-'raw data'!Y65</f>
        <v>0</v>
      </c>
      <c r="AC66" s="4">
        <f>'raw data'!Z66-'raw data'!Z65</f>
        <v>0</v>
      </c>
      <c r="AD66" s="5">
        <f>'raw data'!AA66-'raw data'!AA65</f>
        <v>3.0000000000000027E-3</v>
      </c>
      <c r="AE66" s="4">
        <f>'raw data'!AB66-'raw data'!AB65</f>
        <v>1.0000000000000002E-2</v>
      </c>
      <c r="AF66" s="5">
        <f>'raw data'!AC66-'raw data'!AC65</f>
        <v>0</v>
      </c>
      <c r="AG66" s="4">
        <f>'raw data'!AD66-'raw data'!AD65</f>
        <v>0</v>
      </c>
      <c r="AH66" t="str">
        <f>'raw data'!AE66</f>
        <v>wl_b exec on small</v>
      </c>
    </row>
    <row r="67" spans="1:34">
      <c r="A67" s="1" t="str">
        <f>'raw data'!A67</f>
        <v>06/14/2012 18:59 GMT</v>
      </c>
      <c r="B67" s="1" t="str">
        <f>'raw data'!B67</f>
        <v>14.6.12</v>
      </c>
      <c r="C67" s="7">
        <f>'raw data'!C67-'raw data'!C66</f>
        <v>0</v>
      </c>
      <c r="D67" s="2">
        <f>'raw data'!D67-'raw data'!D66</f>
        <v>0</v>
      </c>
      <c r="E67" s="7">
        <f>'raw data'!E67-'raw data'!E66</f>
        <v>0</v>
      </c>
      <c r="F67" s="2">
        <f>'raw data'!F67-'raw data'!F66</f>
        <v>0</v>
      </c>
      <c r="G67" s="7">
        <f>'raw data'!G67-'raw data'!G66</f>
        <v>0</v>
      </c>
      <c r="H67" s="2">
        <f>'raw data'!H67-'raw data'!H66</f>
        <v>0</v>
      </c>
      <c r="M67" s="7">
        <f>'raw data'!M67-'raw data'!M66</f>
        <v>0</v>
      </c>
      <c r="N67" s="2">
        <f>'raw data'!N67-'raw data'!N66</f>
        <v>0</v>
      </c>
      <c r="O67" s="6">
        <f>'raw data'!O67-'raw data'!O66</f>
        <v>0</v>
      </c>
      <c r="P67" s="3">
        <f>'raw data'!P67-'raw data'!P66</f>
        <v>0</v>
      </c>
      <c r="Q67" s="8">
        <v>4629925</v>
      </c>
      <c r="R67" s="8">
        <f>'raw data'!Q67-'raw data'!Q66</f>
        <v>0</v>
      </c>
      <c r="S67" s="13" t="e">
        <f t="shared" si="5"/>
        <v>#DIV/0!</v>
      </c>
      <c r="T67" s="3">
        <f>'raw data'!R67-'raw data'!R66</f>
        <v>0</v>
      </c>
      <c r="U67" s="6">
        <f>'raw data'!S67-'raw data'!S66</f>
        <v>0</v>
      </c>
      <c r="V67" s="3">
        <f>'raw data'!T67-'raw data'!T66</f>
        <v>0</v>
      </c>
      <c r="W67" s="3">
        <f t="shared" si="6"/>
        <v>0</v>
      </c>
      <c r="X67" s="11">
        <f>'raw data'!U67-'raw data'!U66</f>
        <v>0</v>
      </c>
      <c r="Y67" s="12">
        <f>'raw data'!V67-'raw data'!V66</f>
        <v>0</v>
      </c>
      <c r="Z67" s="5">
        <f>'raw data'!W67-'raw data'!W66</f>
        <v>0</v>
      </c>
      <c r="AA67" s="4">
        <f>'raw data'!X67-'raw data'!X66</f>
        <v>0</v>
      </c>
      <c r="AB67" s="5">
        <f>'raw data'!Y67-'raw data'!Y66</f>
        <v>0</v>
      </c>
      <c r="AC67" s="4">
        <f>'raw data'!Z67-'raw data'!Z66</f>
        <v>0</v>
      </c>
      <c r="AD67" s="5">
        <f>'raw data'!AA67-'raw data'!AA66</f>
        <v>0</v>
      </c>
      <c r="AE67" s="4">
        <f>'raw data'!AB67-'raw data'!AB66</f>
        <v>0</v>
      </c>
      <c r="AF67" s="5">
        <f>'raw data'!AC67-'raw data'!AC66</f>
        <v>0</v>
      </c>
      <c r="AG67" s="4">
        <f>'raw data'!AD67-'raw data'!AD66</f>
        <v>0</v>
      </c>
      <c r="AH67" t="str">
        <f>'raw data'!AE67</f>
        <v>repeated reading on the same day</v>
      </c>
    </row>
    <row r="68" spans="1:34">
      <c r="A68" s="1" t="str">
        <f>'raw data'!A68</f>
        <v>06/15/2012 10:59 GMT</v>
      </c>
      <c r="B68" s="1" t="str">
        <f>'raw data'!B68</f>
        <v>15.6.12</v>
      </c>
      <c r="C68" s="7">
        <f>'raw data'!C68-'raw data'!C67</f>
        <v>2</v>
      </c>
      <c r="D68" s="2">
        <f>'raw data'!D68-'raw data'!D67</f>
        <v>0.16000000000000014</v>
      </c>
      <c r="E68" s="7">
        <f>'raw data'!E68-'raw data'!E67</f>
        <v>0</v>
      </c>
      <c r="F68" s="2">
        <f>'raw data'!F68-'raw data'!F67</f>
        <v>0</v>
      </c>
      <c r="G68" s="7">
        <f>'raw data'!G68-'raw data'!G67</f>
        <v>0</v>
      </c>
      <c r="H68" s="2">
        <f>'raw data'!H68-'raw data'!H67</f>
        <v>0</v>
      </c>
      <c r="M68" s="7">
        <f>'raw data'!M68-'raw data'!M67</f>
        <v>2</v>
      </c>
      <c r="N68" s="2">
        <f>'raw data'!N68-'raw data'!N67</f>
        <v>0.45999999999997954</v>
      </c>
      <c r="O68" s="6">
        <f>'raw data'!O68-'raw data'!O67</f>
        <v>0.13899999999999579</v>
      </c>
      <c r="P68" s="3">
        <f>'raw data'!P68-'raw data'!P67</f>
        <v>1.0000000000000675E-2</v>
      </c>
      <c r="Q68" s="8">
        <v>127956</v>
      </c>
      <c r="R68" s="8">
        <f>'raw data'!Q68-'raw data'!Q67</f>
        <v>133541</v>
      </c>
      <c r="S68" s="13">
        <f t="shared" ref="S68:S76" si="7">(R68-Q68)/R68</f>
        <v>4.1822361671696333E-2</v>
      </c>
      <c r="T68" s="3">
        <f>'raw data'!R68-'raw data'!R67</f>
        <v>1.0000000000001563E-2</v>
      </c>
      <c r="U68" s="6">
        <f>'raw data'!S68-'raw data'!S67</f>
        <v>0.39000000000000057</v>
      </c>
      <c r="V68" s="3">
        <f>'raw data'!T68-'raw data'!T67</f>
        <v>4.0000000000000036E-2</v>
      </c>
      <c r="W68" s="3">
        <f t="shared" ref="W68:W76" si="8">IF(U68,ROUNDUP((V68/U68)/24, 2),)</f>
        <v>0.01</v>
      </c>
      <c r="X68" s="11">
        <f>'raw data'!U68-'raw data'!U67</f>
        <v>0</v>
      </c>
      <c r="Y68" s="12">
        <f>'raw data'!V68-'raw data'!V67</f>
        <v>0</v>
      </c>
      <c r="Z68" s="5">
        <f>'raw data'!W68-'raw data'!W67</f>
        <v>2.7000000000000024E-2</v>
      </c>
      <c r="AA68" s="4">
        <f>'raw data'!X68-'raw data'!X67</f>
        <v>0</v>
      </c>
      <c r="AB68" s="5">
        <f>'raw data'!Y68-'raw data'!Y67</f>
        <v>0</v>
      </c>
      <c r="AC68" s="4">
        <f>'raw data'!Z68-'raw data'!Z67</f>
        <v>0</v>
      </c>
      <c r="AD68" s="5">
        <f>'raw data'!AA68-'raw data'!AA67</f>
        <v>5.0000000000000044E-3</v>
      </c>
      <c r="AE68" s="4">
        <f>'raw data'!AB68-'raw data'!AB67</f>
        <v>0</v>
      </c>
      <c r="AF68" s="5">
        <f>'raw data'!AC68-'raw data'!AC67</f>
        <v>0</v>
      </c>
      <c r="AG68" s="4">
        <f>'raw data'!AD68-'raw data'!AD67</f>
        <v>0</v>
      </c>
      <c r="AH68" t="str">
        <f>'raw data'!AE68</f>
        <v>wl_a exec on small</v>
      </c>
    </row>
    <row r="69" spans="1:34">
      <c r="A69" s="1" t="str">
        <f>'raw data'!A69</f>
        <v>06/16/2012 11:59 GMT</v>
      </c>
      <c r="B69" s="1" t="str">
        <f>'raw data'!B69</f>
        <v>16.6.12</v>
      </c>
      <c r="C69" s="7">
        <f>'raw data'!C69-'raw data'!C68</f>
        <v>22</v>
      </c>
      <c r="D69" s="2">
        <f>'raw data'!D69-'raw data'!D68</f>
        <v>1.7599999999999998</v>
      </c>
      <c r="E69" s="7">
        <f>'raw data'!E69-'raw data'!E68</f>
        <v>20</v>
      </c>
      <c r="F69" s="2">
        <f>'raw data'!F69-'raw data'!F68</f>
        <v>6.3999999999999915</v>
      </c>
      <c r="G69" s="7">
        <f>'raw data'!G69-'raw data'!G68</f>
        <v>20</v>
      </c>
      <c r="H69" s="2">
        <f>'raw data'!H69-'raw data'!H68</f>
        <v>12.799999999999983</v>
      </c>
      <c r="M69" s="7">
        <f>'raw data'!M69-'raw data'!M68</f>
        <v>62</v>
      </c>
      <c r="N69" s="2">
        <f>'raw data'!N69-'raw data'!N68</f>
        <v>14.260000000000019</v>
      </c>
      <c r="O69" s="6">
        <f>'raw data'!O69-'raw data'!O68</f>
        <v>0</v>
      </c>
      <c r="P69" s="3">
        <f>'raw data'!P69-'raw data'!P68</f>
        <v>0</v>
      </c>
      <c r="R69" s="8">
        <f>'raw data'!Q69-'raw data'!Q68</f>
        <v>0</v>
      </c>
      <c r="S69" s="13" t="e">
        <f t="shared" si="7"/>
        <v>#DIV/0!</v>
      </c>
      <c r="T69" s="3">
        <f>'raw data'!R69-'raw data'!R68</f>
        <v>0</v>
      </c>
      <c r="U69" s="6">
        <f>'raw data'!S69-'raw data'!S68</f>
        <v>0</v>
      </c>
      <c r="V69" s="3">
        <f>'raw data'!T69-'raw data'!T68</f>
        <v>0</v>
      </c>
      <c r="W69" s="3">
        <f t="shared" si="8"/>
        <v>0</v>
      </c>
      <c r="X69" s="11">
        <f>'raw data'!U69-'raw data'!U68</f>
        <v>0</v>
      </c>
      <c r="Y69" s="12">
        <f>'raw data'!V69-'raw data'!V68</f>
        <v>0</v>
      </c>
      <c r="Z69" s="5">
        <f>'raw data'!W69-'raw data'!W68</f>
        <v>0.27400000000000002</v>
      </c>
      <c r="AA69" s="4">
        <f>'raw data'!X69-'raw data'!X68</f>
        <v>0</v>
      </c>
      <c r="AB69" s="5">
        <f>'raw data'!Y69-'raw data'!Y68</f>
        <v>0</v>
      </c>
      <c r="AC69" s="4">
        <f>'raw data'!Z69-'raw data'!Z68</f>
        <v>0</v>
      </c>
      <c r="AD69" s="5">
        <f>'raw data'!AA69-'raw data'!AA68</f>
        <v>7.7000000000000013E-2</v>
      </c>
      <c r="AE69" s="4">
        <f>'raw data'!AB69-'raw data'!AB68</f>
        <v>0</v>
      </c>
      <c r="AF69" s="5">
        <f>'raw data'!AC69-'raw data'!AC68</f>
        <v>0</v>
      </c>
      <c r="AG69" s="4">
        <f>'raw data'!AD69-'raw data'!AD68</f>
        <v>0</v>
      </c>
      <c r="AH69" t="str">
        <f>'raw data'!AE69</f>
        <v>wl_a,b exec on small, executing training and test case samples</v>
      </c>
    </row>
    <row r="70" spans="1:34">
      <c r="A70" s="1" t="str">
        <f>'raw data'!A70</f>
        <v>06/17/2012 21:59 GMT</v>
      </c>
      <c r="B70" s="1" t="str">
        <f>'raw data'!B70</f>
        <v>17.6.12</v>
      </c>
      <c r="C70" s="7">
        <f>'raw data'!C70-'raw data'!C69</f>
        <v>109</v>
      </c>
      <c r="D70" s="2">
        <f>'raw data'!D70-'raw data'!D69</f>
        <v>8.7199999999999989</v>
      </c>
      <c r="E70" s="7">
        <f>'raw data'!E70-'raw data'!E69</f>
        <v>108</v>
      </c>
      <c r="F70" s="2">
        <f>'raw data'!F70-'raw data'!F69</f>
        <v>34.56</v>
      </c>
      <c r="G70" s="7">
        <f>'raw data'!G70-'raw data'!G69</f>
        <v>108</v>
      </c>
      <c r="H70" s="2">
        <f>'raw data'!H70-'raw data'!H69</f>
        <v>69.12</v>
      </c>
      <c r="M70" s="7">
        <f>'raw data'!M70-'raw data'!M69</f>
        <v>324</v>
      </c>
      <c r="N70" s="2">
        <f>'raw data'!N70-'raw data'!N69</f>
        <v>74.519999999999982</v>
      </c>
      <c r="O70" s="6">
        <f>'raw data'!O70-'raw data'!O69</f>
        <v>27.033000000000008</v>
      </c>
      <c r="P70" s="3">
        <f>'raw data'!P70-'raw data'!P69</f>
        <v>2.71</v>
      </c>
      <c r="R70" s="8">
        <f>'raw data'!Q70-'raw data'!Q69</f>
        <v>156186859</v>
      </c>
      <c r="S70" s="13">
        <f t="shared" si="7"/>
        <v>1</v>
      </c>
      <c r="T70" s="3">
        <f>'raw data'!R70-'raw data'!R69</f>
        <v>15.619999999999997</v>
      </c>
      <c r="U70" s="6">
        <f>'raw data'!S70-'raw data'!S69</f>
        <v>0</v>
      </c>
      <c r="V70" s="3">
        <f>'raw data'!T70-'raw data'!T69</f>
        <v>0</v>
      </c>
      <c r="W70" s="3">
        <f t="shared" si="8"/>
        <v>0</v>
      </c>
      <c r="X70" s="11">
        <f>'raw data'!U70-'raw data'!U69</f>
        <v>0</v>
      </c>
      <c r="Y70" s="12">
        <f>'raw data'!V70-'raw data'!V69</f>
        <v>0</v>
      </c>
      <c r="Z70" s="5">
        <f>'raw data'!W70-'raw data'!W69</f>
        <v>5.699999999999994E-2</v>
      </c>
      <c r="AA70" s="4">
        <f>'raw data'!X70-'raw data'!X69</f>
        <v>0</v>
      </c>
      <c r="AB70" s="5">
        <f>'raw data'!Y70-'raw data'!Y69</f>
        <v>0</v>
      </c>
      <c r="AC70" s="4">
        <f>'raw data'!Z70-'raw data'!Z69</f>
        <v>0</v>
      </c>
      <c r="AD70" s="5">
        <f>'raw data'!AA70-'raw data'!AA69</f>
        <v>0.54400000000000004</v>
      </c>
      <c r="AE70" s="4">
        <f>'raw data'!AB70-'raw data'!AB69</f>
        <v>6.9999999999999993E-2</v>
      </c>
      <c r="AF70" s="5">
        <f>'raw data'!AC70-'raw data'!AC69</f>
        <v>0.14599999999999999</v>
      </c>
      <c r="AG70" s="4">
        <f>'raw data'!AD70-'raw data'!AD69</f>
        <v>0</v>
      </c>
      <c r="AH70" t="str">
        <f>'raw data'!AE70</f>
        <v>wl_a,b exec on small, executing training and test case samples</v>
      </c>
    </row>
    <row r="71" spans="1:34">
      <c r="A71" s="1" t="str">
        <f>'raw data'!A71</f>
        <v>06/18/2012 10:59 GMT</v>
      </c>
      <c r="B71" s="1" t="str">
        <f>'raw data'!B71</f>
        <v>18.6.12</v>
      </c>
      <c r="C71" s="7">
        <f>'raw data'!C71-'raw data'!C70</f>
        <v>36</v>
      </c>
      <c r="D71" s="2">
        <f>'raw data'!D71-'raw data'!D70</f>
        <v>2.8800000000000026</v>
      </c>
      <c r="E71" s="7">
        <f>'raw data'!E71-'raw data'!E70</f>
        <v>36</v>
      </c>
      <c r="F71" s="2">
        <f>'raw data'!F71-'raw data'!F70</f>
        <v>11.519999999999996</v>
      </c>
      <c r="G71" s="7">
        <f>'raw data'!G71-'raw data'!G70</f>
        <v>36</v>
      </c>
      <c r="H71" s="2">
        <f>'raw data'!H71-'raw data'!H70</f>
        <v>23.04000000000002</v>
      </c>
      <c r="M71" s="7">
        <f>'raw data'!M71-'raw data'!M70</f>
        <v>108</v>
      </c>
      <c r="N71" s="2">
        <f>'raw data'!N71-'raw data'!N70</f>
        <v>24.840000000000032</v>
      </c>
      <c r="O71" s="6">
        <f>'raw data'!O71-'raw data'!O70</f>
        <v>7.722999999999999</v>
      </c>
      <c r="P71" s="3">
        <f>'raw data'!P71-'raw data'!P70</f>
        <v>0.77000000000000046</v>
      </c>
      <c r="R71" s="8">
        <f>'raw data'!Q71-'raw data'!Q70</f>
        <v>285127</v>
      </c>
      <c r="S71" s="13">
        <f t="shared" si="7"/>
        <v>1</v>
      </c>
      <c r="T71" s="3">
        <f>'raw data'!R71-'raw data'!R70</f>
        <v>3.0000000000001137E-2</v>
      </c>
      <c r="U71" s="6">
        <f>'raw data'!S71-'raw data'!S70</f>
        <v>0</v>
      </c>
      <c r="V71" s="3">
        <f>'raw data'!T71-'raw data'!T70</f>
        <v>0</v>
      </c>
      <c r="W71" s="3">
        <f t="shared" si="8"/>
        <v>0</v>
      </c>
      <c r="X71" s="11">
        <f>'raw data'!U71-'raw data'!U70</f>
        <v>0</v>
      </c>
      <c r="Y71" s="12">
        <f>'raw data'!V71-'raw data'!V70</f>
        <v>0</v>
      </c>
      <c r="Z71" s="5">
        <f>'raw data'!W71-'raw data'!W70</f>
        <v>1.2000000000000011E-2</v>
      </c>
      <c r="AA71" s="4">
        <f>'raw data'!X71-'raw data'!X70</f>
        <v>0</v>
      </c>
      <c r="AB71" s="5">
        <f>'raw data'!Y71-'raw data'!Y70</f>
        <v>0</v>
      </c>
      <c r="AC71" s="4">
        <f>'raw data'!Z71-'raw data'!Z70</f>
        <v>0</v>
      </c>
      <c r="AD71" s="5">
        <f>'raw data'!AA71-'raw data'!AA70</f>
        <v>0.20700000000000007</v>
      </c>
      <c r="AE71" s="4">
        <f>'raw data'!AB71-'raw data'!AB70</f>
        <v>0.03</v>
      </c>
      <c r="AF71" s="5">
        <f>'raw data'!AC71-'raw data'!AC70</f>
        <v>0.10899999999999999</v>
      </c>
      <c r="AG71" s="4">
        <f>'raw data'!AD71-'raw data'!AD70</f>
        <v>0</v>
      </c>
      <c r="AH71" t="str">
        <f>'raw data'!AE71</f>
        <v>wl_a,b exec on small, executing training and test case samples</v>
      </c>
    </row>
    <row r="72" spans="1:34">
      <c r="A72" s="1" t="str">
        <f>'raw data'!A72</f>
        <v>06/19/2012 10:59 GMT</v>
      </c>
      <c r="B72" s="1" t="str">
        <f>'raw data'!B72</f>
        <v>19.6.12</v>
      </c>
      <c r="C72" s="7">
        <f>'raw data'!C72-'raw data'!C71</f>
        <v>26</v>
      </c>
      <c r="D72" s="2">
        <f>'raw data'!D72-'raw data'!D71</f>
        <v>2.0799999999999983</v>
      </c>
      <c r="E72" s="7">
        <f>'raw data'!E72-'raw data'!E71</f>
        <v>28</v>
      </c>
      <c r="F72" s="2">
        <f>'raw data'!F72-'raw data'!F71</f>
        <v>8.960000000000008</v>
      </c>
      <c r="G72" s="7">
        <f>'raw data'!G72-'raw data'!G71</f>
        <v>26</v>
      </c>
      <c r="H72" s="2">
        <f>'raw data'!H72-'raw data'!H71</f>
        <v>16.639999999999986</v>
      </c>
      <c r="M72" s="7">
        <f>'raw data'!M72-'raw data'!M71</f>
        <v>81</v>
      </c>
      <c r="N72" s="2">
        <f>'raw data'!N72-'raw data'!N71</f>
        <v>18.629999999999995</v>
      </c>
      <c r="O72" s="6">
        <f>'raw data'!O72-'raw data'!O71</f>
        <v>6.2639999999999958</v>
      </c>
      <c r="P72" s="3">
        <f>'raw data'!P72-'raw data'!P71</f>
        <v>0.62999999999999901</v>
      </c>
      <c r="R72" s="8">
        <f>'raw data'!Q72-'raw data'!Q71</f>
        <v>293825</v>
      </c>
      <c r="S72" s="13">
        <f t="shared" si="7"/>
        <v>1</v>
      </c>
      <c r="T72" s="3">
        <f>'raw data'!R72-'raw data'!R71</f>
        <v>3.0000000000001137E-2</v>
      </c>
      <c r="U72" s="6">
        <f>'raw data'!S72-'raw data'!S71</f>
        <v>0.39599999999999991</v>
      </c>
      <c r="V72" s="3">
        <f>'raw data'!T72-'raw data'!T71</f>
        <v>5.0000000000000044E-2</v>
      </c>
      <c r="W72" s="3">
        <f t="shared" si="8"/>
        <v>0.01</v>
      </c>
      <c r="X72" s="11">
        <f>'raw data'!U72-'raw data'!U71</f>
        <v>0</v>
      </c>
      <c r="Y72" s="12">
        <f>'raw data'!V72-'raw data'!V71</f>
        <v>0</v>
      </c>
      <c r="Z72" s="5">
        <f>'raw data'!W72-'raw data'!W71</f>
        <v>1.8000000000000016E-2</v>
      </c>
      <c r="AA72" s="4">
        <f>'raw data'!X72-'raw data'!X71</f>
        <v>0</v>
      </c>
      <c r="AB72" s="5">
        <f>'raw data'!Y72-'raw data'!Y71</f>
        <v>0</v>
      </c>
      <c r="AC72" s="4">
        <f>'raw data'!Z72-'raw data'!Z71</f>
        <v>0</v>
      </c>
      <c r="AD72" s="5">
        <f>'raw data'!AA72-'raw data'!AA71</f>
        <v>0.29099999999999993</v>
      </c>
      <c r="AE72" s="4">
        <f>'raw data'!AB72-'raw data'!AB71</f>
        <v>0.03</v>
      </c>
      <c r="AF72" s="5">
        <f>'raw data'!AC72-'raw data'!AC71</f>
        <v>0.10300000000000004</v>
      </c>
      <c r="AG72" s="4">
        <f>'raw data'!AD72-'raw data'!AD71</f>
        <v>0</v>
      </c>
      <c r="AH72" t="str">
        <f>'raw data'!AE72</f>
        <v>cooling down</v>
      </c>
    </row>
    <row r="73" spans="1:34">
      <c r="A73" s="1" t="str">
        <f>'raw data'!A73</f>
        <v>06/20/2012 11:59 GMT</v>
      </c>
      <c r="B73" s="1" t="str">
        <f>'raw data'!B73</f>
        <v>20.6.12</v>
      </c>
      <c r="C73" s="7">
        <f>'raw data'!C73-'raw data'!C72</f>
        <v>26</v>
      </c>
      <c r="D73" s="2">
        <f>'raw data'!D73-'raw data'!D72</f>
        <v>2.0800000000000018</v>
      </c>
      <c r="E73" s="7">
        <f>'raw data'!E73-'raw data'!E72</f>
        <v>24</v>
      </c>
      <c r="F73" s="2">
        <f>'raw data'!F73-'raw data'!F72</f>
        <v>7.6800000000000068</v>
      </c>
      <c r="G73" s="7">
        <f>'raw data'!G73-'raw data'!G72</f>
        <v>26</v>
      </c>
      <c r="H73" s="2">
        <f>'raw data'!H73-'raw data'!H72</f>
        <v>16.639999999999986</v>
      </c>
      <c r="M73" s="7">
        <f>'raw data'!M73-'raw data'!M72</f>
        <v>78</v>
      </c>
      <c r="N73" s="2">
        <f>'raw data'!N73-'raw data'!N72</f>
        <v>17.939999999999998</v>
      </c>
      <c r="O73" s="6">
        <f>'raw data'!O73-'raw data'!O72</f>
        <v>4.9440000000000026</v>
      </c>
      <c r="P73" s="3">
        <f>'raw data'!P73-'raw data'!P72</f>
        <v>0.49000000000000199</v>
      </c>
      <c r="R73" s="8">
        <f>'raw data'!Q73-'raw data'!Q72</f>
        <v>48501726</v>
      </c>
      <c r="S73" s="13">
        <f t="shared" si="7"/>
        <v>1</v>
      </c>
      <c r="T73" s="3">
        <f>'raw data'!R73-'raw data'!R72</f>
        <v>4.8457022000000052</v>
      </c>
      <c r="U73" s="6">
        <f>'raw data'!S73-'raw data'!S72</f>
        <v>0.39700000000000024</v>
      </c>
      <c r="V73" s="3">
        <f>'raw data'!T73-'raw data'!T72</f>
        <v>5.3499999999999992E-2</v>
      </c>
      <c r="W73" s="3">
        <f t="shared" si="8"/>
        <v>0.01</v>
      </c>
      <c r="X73" s="11">
        <f>'raw data'!U73-'raw data'!U72</f>
        <v>0</v>
      </c>
      <c r="Y73" s="12">
        <f>'raw data'!V73-'raw data'!V72</f>
        <v>0</v>
      </c>
      <c r="Z73" s="5">
        <f>'raw data'!W73-'raw data'!W72</f>
        <v>0.17600000000000005</v>
      </c>
      <c r="AA73" s="4">
        <f>'raw data'!X73-'raw data'!X72</f>
        <v>0</v>
      </c>
      <c r="AB73" s="5">
        <f>'raw data'!Y73-'raw data'!Y72</f>
        <v>0</v>
      </c>
      <c r="AC73" s="4">
        <f>'raw data'!Z73-'raw data'!Z72</f>
        <v>0</v>
      </c>
      <c r="AD73" s="5">
        <f>'raw data'!AA73-'raw data'!AA72</f>
        <v>0.1339999999999999</v>
      </c>
      <c r="AE73" s="4">
        <f>'raw data'!AB73-'raw data'!AB72</f>
        <v>1.6079999999999983E-2</v>
      </c>
      <c r="AF73" s="5">
        <f>'raw data'!AC73-'raw data'!AC72</f>
        <v>0</v>
      </c>
      <c r="AG73" s="4">
        <f>'raw data'!AD73-'raw data'!AD72</f>
        <v>0</v>
      </c>
      <c r="AH73" t="str">
        <f>'raw data'!AE73</f>
        <v>executing training and test case samples with warmup</v>
      </c>
    </row>
    <row r="74" spans="1:34">
      <c r="A74" s="1" t="str">
        <f>'raw data'!A74</f>
        <v>06/21/2012 09:59 GMT</v>
      </c>
      <c r="B74" s="1" t="str">
        <f>'raw data'!B74</f>
        <v>21.6.12</v>
      </c>
      <c r="C74" s="7">
        <f>'raw data'!C74-'raw data'!C73</f>
        <v>50</v>
      </c>
      <c r="D74" s="2">
        <f>'raw data'!D74-'raw data'!D73</f>
        <v>3.9999999999999964</v>
      </c>
      <c r="E74" s="7">
        <f>'raw data'!E74-'raw data'!E73</f>
        <v>50</v>
      </c>
      <c r="F74" s="2">
        <f>'raw data'!F74-'raw data'!F73</f>
        <v>16</v>
      </c>
      <c r="G74" s="7">
        <f>'raw data'!G74-'raw data'!G73</f>
        <v>50</v>
      </c>
      <c r="H74" s="2">
        <f>'raw data'!H74-'raw data'!H73</f>
        <v>32</v>
      </c>
      <c r="M74" s="7">
        <f>'raw data'!M74-'raw data'!M73</f>
        <v>150</v>
      </c>
      <c r="N74" s="2">
        <f>'raw data'!N74-'raw data'!N73</f>
        <v>34.5</v>
      </c>
      <c r="O74" s="6">
        <f>'raw data'!O74-'raw data'!O73</f>
        <v>10</v>
      </c>
      <c r="P74" s="3">
        <f>'raw data'!P74-'raw data'!P73</f>
        <v>1</v>
      </c>
      <c r="R74" s="8">
        <f>'raw data'!Q74-'raw data'!Q73</f>
        <v>107607455</v>
      </c>
      <c r="S74" s="13">
        <f t="shared" si="7"/>
        <v>1</v>
      </c>
      <c r="T74" s="3">
        <f>'raw data'!R74-'raw data'!R73</f>
        <v>10.760745499999999</v>
      </c>
      <c r="U74" s="6">
        <f>'raw data'!S74-'raw data'!S73</f>
        <v>0.39599999999999991</v>
      </c>
      <c r="V74" s="3">
        <f>'raw data'!T74-'raw data'!T73</f>
        <v>4.9499999999999988E-2</v>
      </c>
      <c r="W74" s="3">
        <f t="shared" si="8"/>
        <v>0.01</v>
      </c>
      <c r="X74" s="11">
        <f>'raw data'!U74-'raw data'!U73</f>
        <v>0</v>
      </c>
      <c r="Y74" s="12">
        <f>'raw data'!V74-'raw data'!V73</f>
        <v>0</v>
      </c>
      <c r="Z74" s="5">
        <f>'raw data'!W74-'raw data'!W73</f>
        <v>2.2999999999999909E-2</v>
      </c>
      <c r="AA74" s="4">
        <f>'raw data'!X74-'raw data'!X73</f>
        <v>0</v>
      </c>
      <c r="AB74" s="5">
        <f>'raw data'!Y74-'raw data'!Y73</f>
        <v>0</v>
      </c>
      <c r="AC74" s="4">
        <f>'raw data'!Z74-'raw data'!Z73</f>
        <v>0</v>
      </c>
      <c r="AD74" s="5">
        <f>'raw data'!AA74-'raw data'!AA73</f>
        <v>0.46300000000000008</v>
      </c>
      <c r="AE74" s="4">
        <f>'raw data'!AB74-'raw data'!AB73</f>
        <v>5.5559999999999998E-2</v>
      </c>
      <c r="AF74" s="5">
        <f>'raw data'!AC74-'raw data'!AC73</f>
        <v>0</v>
      </c>
      <c r="AG74" s="4">
        <f>'raw data'!AD74-'raw data'!AD73</f>
        <v>0</v>
      </c>
      <c r="AH74" t="str">
        <f>'raw data'!AE74</f>
        <v>executing training and test case samples with warmup</v>
      </c>
    </row>
    <row r="75" spans="1:34">
      <c r="A75" s="1" t="str">
        <f>'raw data'!A75</f>
        <v>06/22/2012 10:59 GMT</v>
      </c>
      <c r="B75" s="1" t="str">
        <f>'raw data'!B75</f>
        <v>22.6.12</v>
      </c>
      <c r="C75" s="7">
        <f>'raw data'!C75-'raw data'!C74</f>
        <v>52</v>
      </c>
      <c r="D75" s="2">
        <f>'raw data'!D75-'raw data'!D74</f>
        <v>4.1600000000000037</v>
      </c>
      <c r="E75" s="7">
        <f>'raw data'!E75-'raw data'!E74</f>
        <v>46</v>
      </c>
      <c r="F75" s="2">
        <f>'raw data'!F75-'raw data'!F74</f>
        <v>14.719999999999999</v>
      </c>
      <c r="G75" s="7">
        <f>'raw data'!G75-'raw data'!G74</f>
        <v>46</v>
      </c>
      <c r="H75" s="2">
        <f>'raw data'!H75-'raw data'!H74</f>
        <v>29.439999999999998</v>
      </c>
      <c r="M75" s="7">
        <f>'raw data'!M75-'raw data'!M74</f>
        <v>144</v>
      </c>
      <c r="N75" s="2">
        <f>'raw data'!N75-'raw data'!N74</f>
        <v>33.120000000000005</v>
      </c>
      <c r="O75" s="6">
        <f>'raw data'!O75-'raw data'!O74</f>
        <v>10.480999999999995</v>
      </c>
      <c r="P75" s="3">
        <f>'raw data'!P75-'raw data'!P74</f>
        <v>1.048099999999998</v>
      </c>
      <c r="R75" s="8">
        <f>'raw data'!Q75-'raw data'!Q74</f>
        <v>64861111</v>
      </c>
      <c r="S75" s="13">
        <f t="shared" si="7"/>
        <v>1</v>
      </c>
      <c r="T75" s="3">
        <f>'raw data'!R75-'raw data'!R74</f>
        <v>6.4861111000000022</v>
      </c>
      <c r="U75" s="6">
        <f>'raw data'!S75-'raw data'!S74</f>
        <v>0.39599999999999991</v>
      </c>
      <c r="V75" s="3">
        <f>'raw data'!T75-'raw data'!T74</f>
        <v>4.9499999999999988E-2</v>
      </c>
      <c r="W75" s="3">
        <f t="shared" si="8"/>
        <v>0.01</v>
      </c>
      <c r="X75" s="11">
        <f>'raw data'!U75-'raw data'!U74</f>
        <v>0</v>
      </c>
      <c r="Y75" s="12">
        <f>'raw data'!V75-'raw data'!V74</f>
        <v>0</v>
      </c>
      <c r="Z75" s="5">
        <f>'raw data'!W75-'raw data'!W74</f>
        <v>7.4999999999999956E-2</v>
      </c>
      <c r="AA75" s="4">
        <f>'raw data'!X75-'raw data'!X74</f>
        <v>0</v>
      </c>
      <c r="AB75" s="5">
        <f>'raw data'!Y75-'raw data'!Y74</f>
        <v>0</v>
      </c>
      <c r="AC75" s="4">
        <f>'raw data'!Z75-'raw data'!Z74</f>
        <v>0</v>
      </c>
      <c r="AD75" s="5">
        <f>'raw data'!AA75-'raw data'!AA74</f>
        <v>0.36900000000000022</v>
      </c>
      <c r="AE75" s="4">
        <f>'raw data'!AB75-'raw data'!AB74</f>
        <v>4.4280000000000042E-2</v>
      </c>
      <c r="AF75" s="5">
        <f>'raw data'!AC75-'raw data'!AC74</f>
        <v>0</v>
      </c>
      <c r="AG75" s="4">
        <f>'raw data'!AD75-'raw data'!AD74</f>
        <v>0</v>
      </c>
      <c r="AH75" t="str">
        <f>'raw data'!AE75</f>
        <v>executing training and test case samples with warmup</v>
      </c>
    </row>
    <row r="76" spans="1:34">
      <c r="A76" s="1" t="str">
        <f>'raw data'!A76</f>
        <v>06/23/2012 12:59 GMT</v>
      </c>
      <c r="B76" s="1" t="str">
        <f>'raw data'!B76</f>
        <v>23.6.12</v>
      </c>
      <c r="C76" s="7">
        <f>'raw data'!C76-'raw data'!C75</f>
        <v>16</v>
      </c>
      <c r="D76" s="2">
        <f>'raw data'!D76-'raw data'!D75</f>
        <v>1.2800000000000011</v>
      </c>
      <c r="E76" s="7">
        <f>'raw data'!E76-'raw data'!E75</f>
        <v>18</v>
      </c>
      <c r="F76" s="2">
        <f>'raw data'!F76-'raw data'!F75</f>
        <v>5.7599999999999909</v>
      </c>
      <c r="G76" s="7">
        <f>'raw data'!G76-'raw data'!G75</f>
        <v>18</v>
      </c>
      <c r="H76" s="2">
        <f>'raw data'!H76-'raw data'!H75</f>
        <v>11.520000000000039</v>
      </c>
      <c r="M76" s="7">
        <f>'raw data'!M76-'raw data'!M75</f>
        <v>54</v>
      </c>
      <c r="N76" s="2">
        <f>'raw data'!N76-'raw data'!N75</f>
        <v>12.420000000000016</v>
      </c>
      <c r="O76" s="6">
        <f>'raw data'!O76-'raw data'!O75</f>
        <v>4.1110000000000042</v>
      </c>
      <c r="P76" s="3">
        <f>'raw data'!P76-'raw data'!P75</f>
        <v>0.41110000000000113</v>
      </c>
      <c r="R76" s="8">
        <f>'raw data'!Q76-'raw data'!Q75</f>
        <v>834791</v>
      </c>
      <c r="S76" s="13">
        <f t="shared" si="7"/>
        <v>1</v>
      </c>
      <c r="T76" s="3">
        <f>'raw data'!R76-'raw data'!R75</f>
        <v>8.3479099999998141E-2</v>
      </c>
      <c r="U76" s="6">
        <f>'raw data'!S76-'raw data'!S75</f>
        <v>0.39700000000000024</v>
      </c>
      <c r="V76" s="3">
        <f>'raw data'!T76-'raw data'!T75</f>
        <v>4.962500000000003E-2</v>
      </c>
      <c r="W76" s="3">
        <f t="shared" si="8"/>
        <v>0.01</v>
      </c>
      <c r="X76" s="11">
        <f>'raw data'!U76-'raw data'!U75</f>
        <v>0</v>
      </c>
      <c r="Y76" s="12">
        <f>'raw data'!V76-'raw data'!V75</f>
        <v>0</v>
      </c>
      <c r="Z76" s="5">
        <f>'raw data'!W76-'raw data'!W75</f>
        <v>4.0000000000000036E-3</v>
      </c>
      <c r="AA76" s="4">
        <f>'raw data'!X76-'raw data'!X75</f>
        <v>0</v>
      </c>
      <c r="AB76" s="5">
        <f>'raw data'!Y76-'raw data'!Y75</f>
        <v>0</v>
      </c>
      <c r="AC76" s="4">
        <f>'raw data'!Z76-'raw data'!Z75</f>
        <v>0</v>
      </c>
      <c r="AD76" s="5">
        <f>'raw data'!AA76-'raw data'!AA75</f>
        <v>6.0999999999999943E-2</v>
      </c>
      <c r="AE76" s="4">
        <f>'raw data'!AB76-'raw data'!AB75</f>
        <v>7.3199999999999932E-3</v>
      </c>
      <c r="AF76" s="5">
        <f>'raw data'!AC76-'raw data'!AC75</f>
        <v>0</v>
      </c>
      <c r="AG76" s="4">
        <f>'raw data'!AD76-'raw data'!AD75</f>
        <v>0</v>
      </c>
      <c r="AH76" t="str">
        <f>'raw data'!AE76</f>
        <v>cooling down</v>
      </c>
    </row>
    <row r="77" spans="1:34">
      <c r="A77" s="1" t="str">
        <f>'raw data'!A77</f>
        <v>06/24/2012 10:59 GMT</v>
      </c>
      <c r="B77" s="1" t="str">
        <f>'raw data'!B77</f>
        <v>24.6.12</v>
      </c>
      <c r="C77" s="7">
        <f>'raw data'!C77-'raw data'!C76</f>
        <v>0</v>
      </c>
      <c r="D77" s="2">
        <f>'raw data'!D77-'raw data'!D76</f>
        <v>0</v>
      </c>
      <c r="E77" s="7">
        <f>'raw data'!E77-'raw data'!E76</f>
        <v>10</v>
      </c>
      <c r="F77" s="2">
        <f>'raw data'!F77-'raw data'!F76</f>
        <v>3.2000000000000171</v>
      </c>
      <c r="G77" s="7">
        <f>'raw data'!G77-'raw data'!G76</f>
        <v>0</v>
      </c>
      <c r="H77" s="2">
        <f>'raw data'!H77-'raw data'!H76</f>
        <v>0</v>
      </c>
      <c r="M77" s="7">
        <f>'raw data'!M77-'raw data'!M76</f>
        <v>10</v>
      </c>
      <c r="N77" s="2">
        <f>'raw data'!N77-'raw data'!N76</f>
        <v>2.3000000000000114</v>
      </c>
      <c r="O77" s="6">
        <f>'raw data'!O77-'raw data'!O76</f>
        <v>0.625</v>
      </c>
      <c r="P77" s="3">
        <f>'raw data'!P77-'raw data'!P76</f>
        <v>6.25E-2</v>
      </c>
      <c r="R77" s="8">
        <f>'raw data'!Q77-'raw data'!Q76</f>
        <v>51083</v>
      </c>
      <c r="S77" s="13">
        <f t="shared" ref="S77:S84" si="9">(R77-Q77)/R77</f>
        <v>1</v>
      </c>
      <c r="T77" s="3">
        <f>'raw data'!R77-'raw data'!R76</f>
        <v>5.1082999999962908E-3</v>
      </c>
      <c r="U77" s="6">
        <f>'raw data'!S77-'raw data'!S76</f>
        <v>0.39599999999999991</v>
      </c>
      <c r="V77" s="3">
        <f>'raw data'!T77-'raw data'!T76</f>
        <v>4.9499999999999988E-2</v>
      </c>
      <c r="W77" s="3">
        <f t="shared" ref="W77:W84" si="10">IF(U77,ROUNDUP((V77/U77)/24, 2),)</f>
        <v>0.01</v>
      </c>
      <c r="X77" s="11">
        <f>'raw data'!U77-'raw data'!U76</f>
        <v>0</v>
      </c>
      <c r="Y77" s="12">
        <f>'raw data'!V77-'raw data'!V76</f>
        <v>0</v>
      </c>
      <c r="Z77" s="5">
        <f>'raw data'!W77-'raw data'!W76</f>
        <v>0</v>
      </c>
      <c r="AA77" s="4">
        <f>'raw data'!X77-'raw data'!X76</f>
        <v>0</v>
      </c>
      <c r="AB77" s="5">
        <f>'raw data'!Y77-'raw data'!Y76</f>
        <v>0</v>
      </c>
      <c r="AC77" s="4">
        <f>'raw data'!Z77-'raw data'!Z76</f>
        <v>0</v>
      </c>
      <c r="AD77" s="5">
        <f>'raw data'!AA77-'raw data'!AA76</f>
        <v>9.9999999999988987E-4</v>
      </c>
      <c r="AE77" s="4">
        <f>'raw data'!AB77-'raw data'!AB76</f>
        <v>1.2000000000000899E-4</v>
      </c>
      <c r="AF77" s="5">
        <f>'raw data'!AC77-'raw data'!AC76</f>
        <v>1.0000000000000009E-3</v>
      </c>
      <c r="AG77" s="4">
        <f>'raw data'!AD77-'raw data'!AD76</f>
        <v>0</v>
      </c>
      <c r="AH77" t="str">
        <f>'raw data'!AE77</f>
        <v>outlier hypothesis confirmation</v>
      </c>
    </row>
    <row r="78" spans="1:34">
      <c r="A78" s="1" t="str">
        <f>'raw data'!A78</f>
        <v>06/25/2012 10:59 GMT</v>
      </c>
      <c r="B78" s="1" t="str">
        <f>'raw data'!B78</f>
        <v>25.6.12</v>
      </c>
      <c r="C78" s="7">
        <f>'raw data'!C78-'raw data'!C77</f>
        <v>0</v>
      </c>
      <c r="D78" s="2">
        <f>'raw data'!D78-'raw data'!D77</f>
        <v>0</v>
      </c>
      <c r="E78" s="7">
        <f>'raw data'!E78-'raw data'!E77</f>
        <v>24</v>
      </c>
      <c r="F78" s="2">
        <f>'raw data'!F78-'raw data'!F77</f>
        <v>7.6799999999999784</v>
      </c>
      <c r="G78" s="7">
        <f>'raw data'!G78-'raw data'!G77</f>
        <v>0</v>
      </c>
      <c r="H78" s="2">
        <f>'raw data'!H78-'raw data'!H77</f>
        <v>0</v>
      </c>
      <c r="M78" s="7">
        <f>'raw data'!M78-'raw data'!M77</f>
        <v>24</v>
      </c>
      <c r="N78" s="2">
        <f>'raw data'!N78-'raw data'!N77</f>
        <v>5.5199999999999818</v>
      </c>
      <c r="O78" s="6">
        <f>'raw data'!O78-'raw data'!O77</f>
        <v>1.6659999999999968</v>
      </c>
      <c r="P78" s="3">
        <f>'raw data'!P78-'raw data'!P77</f>
        <v>0.16659999999999897</v>
      </c>
      <c r="R78" s="8">
        <f>'raw data'!Q78-'raw data'!Q77</f>
        <v>1481477</v>
      </c>
      <c r="S78" s="13">
        <f t="shared" si="9"/>
        <v>1</v>
      </c>
      <c r="T78" s="3">
        <f>'raw data'!R78-'raw data'!R77</f>
        <v>0.14814770000000266</v>
      </c>
      <c r="U78" s="6">
        <f>'raw data'!S78-'raw data'!S77</f>
        <v>0.39599999999999991</v>
      </c>
      <c r="V78" s="3">
        <f>'raw data'!T78-'raw data'!T77</f>
        <v>4.9499999999999988E-2</v>
      </c>
      <c r="W78" s="3">
        <f t="shared" si="10"/>
        <v>0.01</v>
      </c>
      <c r="X78" s="11">
        <f>'raw data'!U78-'raw data'!U77</f>
        <v>0</v>
      </c>
      <c r="Y78" s="12">
        <f>'raw data'!V78-'raw data'!V77</f>
        <v>0</v>
      </c>
      <c r="Z78" s="5">
        <f>'raw data'!W78-'raw data'!W77</f>
        <v>2.9000000000000137E-2</v>
      </c>
      <c r="AA78" s="4">
        <f>'raw data'!X78-'raw data'!X77</f>
        <v>0</v>
      </c>
      <c r="AB78" s="5">
        <f>'raw data'!Y78-'raw data'!Y77</f>
        <v>0</v>
      </c>
      <c r="AC78" s="4">
        <f>'raw data'!Z78-'raw data'!Z77</f>
        <v>0</v>
      </c>
      <c r="AD78" s="5">
        <f>'raw data'!AA78-'raw data'!AA77</f>
        <v>9.9999999999997868E-3</v>
      </c>
      <c r="AE78" s="4">
        <f>'raw data'!AB78-'raw data'!AB77</f>
        <v>1.1999999999999234E-3</v>
      </c>
      <c r="AF78" s="5">
        <f>'raw data'!AC78-'raw data'!AC77</f>
        <v>1.0000000000000009E-3</v>
      </c>
      <c r="AG78" s="4">
        <f>'raw data'!AD78-'raw data'!AD77</f>
        <v>0</v>
      </c>
      <c r="AH78" t="str">
        <f>'raw data'!AE78</f>
        <v>outlier hypothesis confirmation</v>
      </c>
    </row>
    <row r="79" spans="1:34">
      <c r="A79" s="1" t="str">
        <f>'raw data'!A79</f>
        <v>06/26/2012 09:59 GMT</v>
      </c>
      <c r="B79" s="1" t="str">
        <f>'raw data'!B79</f>
        <v>26.6.12</v>
      </c>
      <c r="C79" s="7">
        <f>'raw data'!C79-'raw data'!C78</f>
        <v>0</v>
      </c>
      <c r="D79" s="2">
        <f>'raw data'!D79-'raw data'!D78</f>
        <v>0</v>
      </c>
      <c r="E79" s="7">
        <f>'raw data'!E79-'raw data'!E78</f>
        <v>13</v>
      </c>
      <c r="F79" s="2">
        <f>'raw data'!F79-'raw data'!F78</f>
        <v>4.1599999999999966</v>
      </c>
      <c r="G79" s="7">
        <f>'raw data'!G79-'raw data'!G78</f>
        <v>0</v>
      </c>
      <c r="H79" s="2">
        <f>'raw data'!H79-'raw data'!H78</f>
        <v>0</v>
      </c>
      <c r="M79" s="7">
        <f>'raw data'!M79-'raw data'!M78</f>
        <v>13</v>
      </c>
      <c r="N79" s="2">
        <f>'raw data'!N79-'raw data'!N78</f>
        <v>2.9900000000000091</v>
      </c>
      <c r="O79" s="6">
        <f>'raw data'!O79-'raw data'!O78</f>
        <v>0.97299999999999898</v>
      </c>
      <c r="P79" s="3">
        <f>'raw data'!P79-'raw data'!P78</f>
        <v>9.7300000000000608E-2</v>
      </c>
      <c r="R79" s="8">
        <f>'raw data'!Q79-'raw data'!Q78</f>
        <v>1315263</v>
      </c>
      <c r="S79" s="13">
        <f t="shared" si="9"/>
        <v>1</v>
      </c>
      <c r="T79" s="3">
        <f>'raw data'!R79-'raw data'!R78</f>
        <v>0.13152629999999732</v>
      </c>
      <c r="U79" s="6">
        <f>'raw data'!S79-'raw data'!S78</f>
        <v>1.5679999999999996</v>
      </c>
      <c r="V79" s="3">
        <f>'raw data'!T79-'raw data'!T78</f>
        <v>0.19599999999999995</v>
      </c>
      <c r="W79" s="3">
        <f t="shared" si="10"/>
        <v>0.01</v>
      </c>
      <c r="X79" s="11">
        <f>'raw data'!U79-'raw data'!U78</f>
        <v>0</v>
      </c>
      <c r="Y79" s="12">
        <f>'raw data'!V79-'raw data'!V78</f>
        <v>0</v>
      </c>
      <c r="Z79" s="5">
        <f>'raw data'!W79-'raw data'!W78</f>
        <v>7.9999999999999849E-2</v>
      </c>
      <c r="AA79" s="4">
        <f>'raw data'!X79-'raw data'!X78</f>
        <v>0</v>
      </c>
      <c r="AB79" s="5">
        <f>'raw data'!Y79-'raw data'!Y78</f>
        <v>0</v>
      </c>
      <c r="AC79" s="4">
        <f>'raw data'!Z79-'raw data'!Z78</f>
        <v>0</v>
      </c>
      <c r="AD79" s="5">
        <f>'raw data'!AA79-'raw data'!AA78</f>
        <v>2.3000000000000131E-2</v>
      </c>
      <c r="AE79" s="4">
        <f>'raw data'!AB79-'raw data'!AB78</f>
        <v>2.7600000000000402E-3</v>
      </c>
      <c r="AF79" s="5">
        <f>'raw data'!AC79-'raw data'!AC78</f>
        <v>0</v>
      </c>
      <c r="AG79" s="4">
        <f>'raw data'!AD79-'raw data'!AD78</f>
        <v>0</v>
      </c>
      <c r="AH79" t="str">
        <f>'raw data'!AE79</f>
        <v>wl a,b,c exec on large</v>
      </c>
    </row>
    <row r="80" spans="1:34">
      <c r="A80" s="1" t="str">
        <f>'raw data'!A80</f>
        <v>06/27/2012 09:59 GMT</v>
      </c>
      <c r="B80" s="1" t="str">
        <f>'raw data'!B80</f>
        <v>27.6.12</v>
      </c>
      <c r="C80" s="7">
        <f>'raw data'!C80-'raw data'!C79</f>
        <v>0</v>
      </c>
      <c r="D80" s="2">
        <f>'raw data'!D80-'raw data'!D79</f>
        <v>0</v>
      </c>
      <c r="E80" s="7">
        <f>'raw data'!E80-'raw data'!E79</f>
        <v>0</v>
      </c>
      <c r="F80" s="2">
        <f>'raw data'!F80-'raw data'!F79</f>
        <v>0</v>
      </c>
      <c r="G80" s="7">
        <f>'raw data'!G80-'raw data'!G79</f>
        <v>9</v>
      </c>
      <c r="H80" s="2">
        <f>'raw data'!H80-'raw data'!H79</f>
        <v>5.7599999999999909</v>
      </c>
      <c r="M80" s="7">
        <f>'raw data'!M80-'raw data'!M79</f>
        <v>9</v>
      </c>
      <c r="N80" s="2">
        <f>'raw data'!N80-'raw data'!N79</f>
        <v>2.0699999999999932</v>
      </c>
      <c r="O80" s="6">
        <f>'raw data'!O80-'raw data'!O79</f>
        <v>0.76300000000000523</v>
      </c>
      <c r="P80" s="3">
        <f>'raw data'!P80-'raw data'!P79</f>
        <v>7.6299999999999812E-2</v>
      </c>
      <c r="R80" s="8">
        <f>'raw data'!Q80-'raw data'!Q79</f>
        <v>1487170</v>
      </c>
      <c r="S80" s="13">
        <f t="shared" si="9"/>
        <v>1</v>
      </c>
      <c r="T80" s="3">
        <f>'raw data'!R80-'raw data'!R79</f>
        <v>0.14871700000000487</v>
      </c>
      <c r="U80" s="6">
        <f>'raw data'!S80-'raw data'!S79</f>
        <v>0.3960000000000008</v>
      </c>
      <c r="V80" s="3">
        <f>'raw data'!T80-'raw data'!T79</f>
        <v>4.9500000000000099E-2</v>
      </c>
      <c r="W80" s="3">
        <f t="shared" si="10"/>
        <v>0.01</v>
      </c>
      <c r="X80" s="11">
        <f>'raw data'!U80-'raw data'!U79</f>
        <v>0</v>
      </c>
      <c r="Y80" s="12">
        <f>'raw data'!V80-'raw data'!V79</f>
        <v>0</v>
      </c>
      <c r="Z80" s="5">
        <f>'raw data'!W80-'raw data'!W79</f>
        <v>3.0000000000000027E-2</v>
      </c>
      <c r="AA80" s="4">
        <f>'raw data'!X80-'raw data'!X79</f>
        <v>0</v>
      </c>
      <c r="AB80" s="5">
        <f>'raw data'!Y80-'raw data'!Y79</f>
        <v>0</v>
      </c>
      <c r="AC80" s="4">
        <f>'raw data'!Z80-'raw data'!Z79</f>
        <v>0</v>
      </c>
      <c r="AD80" s="5">
        <f>'raw data'!AA80-'raw data'!AA79</f>
        <v>6.0000000000002274E-3</v>
      </c>
      <c r="AE80" s="4">
        <f>'raw data'!AB80-'raw data'!AB79</f>
        <v>7.2000000000005393E-4</v>
      </c>
      <c r="AF80" s="5">
        <f>'raw data'!AC80-'raw data'!AC79</f>
        <v>0</v>
      </c>
      <c r="AG80" s="4">
        <f>'raw data'!AD80-'raw data'!AD79</f>
        <v>0</v>
      </c>
      <c r="AH80" t="str">
        <f>'raw data'!AE80</f>
        <v>executing test cases samples with warmup on xlarge</v>
      </c>
    </row>
    <row r="81" spans="1:34">
      <c r="A81" s="1" t="str">
        <f>'raw data'!A81</f>
        <v>06/28/2012 09:59 GMT</v>
      </c>
      <c r="B81" s="1" t="str">
        <f>'raw data'!B81</f>
        <v>28.6.12</v>
      </c>
      <c r="C81" s="7">
        <f>'raw data'!C81-'raw data'!C80</f>
        <v>0</v>
      </c>
      <c r="D81" s="2">
        <f>'raw data'!D81-'raw data'!D80</f>
        <v>0</v>
      </c>
      <c r="E81" s="7">
        <f>'raw data'!E81-'raw data'!E80</f>
        <v>0</v>
      </c>
      <c r="F81" s="2">
        <f>'raw data'!F81-'raw data'!F80</f>
        <v>0</v>
      </c>
      <c r="G81" s="7">
        <f>'raw data'!G81-'raw data'!G80</f>
        <v>27</v>
      </c>
      <c r="H81" s="2">
        <f>'raw data'!H81-'raw data'!H80</f>
        <v>17.279999999999973</v>
      </c>
      <c r="M81" s="7">
        <f>'raw data'!M81-'raw data'!M80</f>
        <v>27</v>
      </c>
      <c r="N81" s="2">
        <f>'raw data'!N81-'raw data'!N80</f>
        <v>6.2099999999999795</v>
      </c>
      <c r="O81" s="6">
        <f>'raw data'!O81-'raw data'!O80</f>
        <v>1.6670000000000016</v>
      </c>
      <c r="P81" s="3">
        <f>'raw data'!P81-'raw data'!P80</f>
        <v>0.16670000000000051</v>
      </c>
      <c r="R81" s="8">
        <f>'raw data'!Q81-'raw data'!Q80</f>
        <v>3115735</v>
      </c>
      <c r="S81" s="13">
        <f t="shared" si="9"/>
        <v>1</v>
      </c>
      <c r="T81" s="3">
        <f>'raw data'!R81-'raw data'!R80</f>
        <v>0.3115734999999944</v>
      </c>
      <c r="U81" s="6">
        <f>'raw data'!S81-'raw data'!S80</f>
        <v>0.39700000000000024</v>
      </c>
      <c r="V81" s="3">
        <f>'raw data'!T81-'raw data'!T80</f>
        <v>4.962500000000003E-2</v>
      </c>
      <c r="W81" s="3">
        <f t="shared" si="10"/>
        <v>0.01</v>
      </c>
      <c r="X81" s="11">
        <f>'raw data'!U81-'raw data'!U80</f>
        <v>0</v>
      </c>
      <c r="Y81" s="12">
        <f>'raw data'!V81-'raw data'!V80</f>
        <v>0</v>
      </c>
      <c r="Z81" s="5">
        <f>'raw data'!W81-'raw data'!W80</f>
        <v>1.6000000000000014E-2</v>
      </c>
      <c r="AA81" s="4">
        <f>'raw data'!X81-'raw data'!X80</f>
        <v>0</v>
      </c>
      <c r="AB81" s="5">
        <f>'raw data'!Y81-'raw data'!Y80</f>
        <v>0</v>
      </c>
      <c r="AC81" s="4">
        <f>'raw data'!Z81-'raw data'!Z80</f>
        <v>0</v>
      </c>
      <c r="AD81" s="5">
        <f>'raw data'!AA81-'raw data'!AA80</f>
        <v>0.17799999999999994</v>
      </c>
      <c r="AE81" s="4">
        <f>'raw data'!AB81-'raw data'!AB80</f>
        <v>2.135999999999999E-2</v>
      </c>
      <c r="AF81" s="5">
        <f>'raw data'!AC81-'raw data'!AC80</f>
        <v>0</v>
      </c>
      <c r="AG81" s="4">
        <f>'raw data'!AD81-'raw data'!AD80</f>
        <v>0</v>
      </c>
      <c r="AH81" t="str">
        <f>'raw data'!AE81</f>
        <v>executing test cases samples with warmup on xlarge</v>
      </c>
    </row>
    <row r="82" spans="1:34">
      <c r="A82" s="1" t="str">
        <f>'raw data'!A82</f>
        <v>06/29/2012 23:59 GMT</v>
      </c>
      <c r="B82" s="1" t="str">
        <f>'raw data'!B82</f>
        <v>29.6.12</v>
      </c>
      <c r="C82" s="7">
        <f>'raw data'!C82-'raw data'!C81</f>
        <v>0</v>
      </c>
      <c r="D82" s="2">
        <f>'raw data'!D82-'raw data'!D81</f>
        <v>0</v>
      </c>
      <c r="E82" s="7">
        <f>'raw data'!E82-'raw data'!E81</f>
        <v>0</v>
      </c>
      <c r="F82" s="2">
        <f>'raw data'!F82-'raw data'!F81</f>
        <v>0</v>
      </c>
      <c r="G82" s="7">
        <f>'raw data'!G82-'raw data'!G81</f>
        <v>13</v>
      </c>
      <c r="H82" s="2">
        <f>'raw data'!H82-'raw data'!H81</f>
        <v>8.3199999999999932</v>
      </c>
      <c r="M82" s="7">
        <f>'raw data'!M82-'raw data'!M81</f>
        <v>13</v>
      </c>
      <c r="N82" s="2">
        <f>'raw data'!N82-'raw data'!N81</f>
        <v>2.9900000000000091</v>
      </c>
      <c r="O82" s="6">
        <f>'raw data'!O82-'raw data'!O81</f>
        <v>0.9719999999999942</v>
      </c>
      <c r="P82" s="3">
        <f>'raw data'!P82-'raw data'!P81</f>
        <v>9.7199999999999065E-2</v>
      </c>
      <c r="R82" s="8">
        <f>'raw data'!Q82-'raw data'!Q81</f>
        <v>601767</v>
      </c>
      <c r="S82" s="13">
        <f t="shared" si="9"/>
        <v>1</v>
      </c>
      <c r="T82" s="3">
        <f>'raw data'!R82-'raw data'!R81</f>
        <v>6.0176700000006633E-2</v>
      </c>
      <c r="U82" s="6">
        <f>'raw data'!S82-'raw data'!S81</f>
        <v>0.39599999999999902</v>
      </c>
      <c r="V82" s="3">
        <f>'raw data'!T82-'raw data'!T81</f>
        <v>4.9499999999999877E-2</v>
      </c>
      <c r="W82" s="3">
        <f t="shared" si="10"/>
        <v>0.01</v>
      </c>
      <c r="X82" s="11">
        <f>'raw data'!U82-'raw data'!U81</f>
        <v>0</v>
      </c>
      <c r="Y82" s="12">
        <f>'raw data'!V82-'raw data'!V81</f>
        <v>0</v>
      </c>
      <c r="Z82" s="5">
        <f>'raw data'!W82-'raw data'!W81</f>
        <v>7.0000000000001172E-3</v>
      </c>
      <c r="AA82" s="4">
        <f>'raw data'!X82-'raw data'!X81</f>
        <v>0</v>
      </c>
      <c r="AB82" s="5">
        <f>'raw data'!Y82-'raw data'!Y81</f>
        <v>0</v>
      </c>
      <c r="AC82" s="4">
        <f>'raw data'!Z82-'raw data'!Z81</f>
        <v>0</v>
      </c>
      <c r="AD82" s="5">
        <f>'raw data'!AA82-'raw data'!AA81</f>
        <v>1.7999999999999794E-2</v>
      </c>
      <c r="AE82" s="4">
        <f>'raw data'!AB82-'raw data'!AB81</f>
        <v>2.1599999999999397E-3</v>
      </c>
      <c r="AF82" s="5">
        <f>'raw data'!AC82-'raw data'!AC81</f>
        <v>0</v>
      </c>
      <c r="AG82" s="4">
        <f>'raw data'!AD82-'raw data'!AD81</f>
        <v>0</v>
      </c>
      <c r="AH82" t="str">
        <f>'raw data'!AE82</f>
        <v>cooling down</v>
      </c>
    </row>
    <row r="83" spans="1:34">
      <c r="A83" s="1" t="str">
        <f>'raw data'!A83</f>
        <v>06/30/2012 08:59 GMT</v>
      </c>
      <c r="B83" s="1" t="str">
        <f>'raw data'!B83</f>
        <v>30.6.12</v>
      </c>
      <c r="C83" s="7">
        <f>'raw data'!C83-'raw data'!C82</f>
        <v>0</v>
      </c>
      <c r="D83" s="2">
        <f>'raw data'!D83-'raw data'!D82</f>
        <v>0</v>
      </c>
      <c r="E83" s="7">
        <f>'raw data'!E83-'raw data'!E82</f>
        <v>0</v>
      </c>
      <c r="F83" s="2">
        <f>'raw data'!F83-'raw data'!F82</f>
        <v>0</v>
      </c>
      <c r="G83" s="7">
        <f>'raw data'!G83-'raw data'!G82</f>
        <v>0</v>
      </c>
      <c r="H83" s="2">
        <f>'raw data'!H83-'raw data'!H82</f>
        <v>0</v>
      </c>
      <c r="M83" s="7">
        <f>'raw data'!M83-'raw data'!M82</f>
        <v>0</v>
      </c>
      <c r="N83" s="2">
        <f>'raw data'!N83-'raw data'!N82</f>
        <v>0</v>
      </c>
      <c r="O83" s="6">
        <f>'raw data'!O83-'raw data'!O82</f>
        <v>0</v>
      </c>
      <c r="P83" s="3">
        <f>'raw data'!P83-'raw data'!P82</f>
        <v>0</v>
      </c>
      <c r="R83" s="8">
        <f>'raw data'!Q83-'raw data'!Q82</f>
        <v>0</v>
      </c>
      <c r="S83" s="13" t="e">
        <f t="shared" si="9"/>
        <v>#DIV/0!</v>
      </c>
      <c r="T83" s="3">
        <f>'raw data'!R83-'raw data'!R82</f>
        <v>0</v>
      </c>
      <c r="U83" s="6">
        <f>'raw data'!S83-'raw data'!S82</f>
        <v>0.3960000000000008</v>
      </c>
      <c r="V83" s="3">
        <f>'raw data'!T83-'raw data'!T82</f>
        <v>4.9500000000000099E-2</v>
      </c>
      <c r="W83" s="3">
        <f t="shared" si="10"/>
        <v>0.01</v>
      </c>
      <c r="X83" s="11">
        <f>'raw data'!U83-'raw data'!U82</f>
        <v>0</v>
      </c>
      <c r="Y83" s="12">
        <f>'raw data'!V83-'raw data'!V82</f>
        <v>0</v>
      </c>
      <c r="Z83" s="5">
        <f>'raw data'!W83-'raw data'!W82</f>
        <v>0</v>
      </c>
      <c r="AA83" s="4">
        <f>'raw data'!X83-'raw data'!X82</f>
        <v>0</v>
      </c>
      <c r="AB83" s="5">
        <f>'raw data'!Y83-'raw data'!Y82</f>
        <v>0</v>
      </c>
      <c r="AC83" s="4">
        <f>'raw data'!Z83-'raw data'!Z82</f>
        <v>0</v>
      </c>
      <c r="AD83" s="5">
        <f>'raw data'!AA83-'raw data'!AA82</f>
        <v>0</v>
      </c>
      <c r="AE83" s="4">
        <f>'raw data'!AB83-'raw data'!AB82</f>
        <v>0</v>
      </c>
      <c r="AF83" s="5">
        <f>'raw data'!AC83-'raw data'!AC82</f>
        <v>0</v>
      </c>
      <c r="AG83" s="4">
        <f>'raw data'!AD83-'raw data'!AD82</f>
        <v>0</v>
      </c>
      <c r="AH83" t="str">
        <f>'raw data'!AE83</f>
        <v>no activity</v>
      </c>
    </row>
    <row r="84" spans="1:34">
      <c r="A84" s="1" t="str">
        <f>'raw data'!A84</f>
        <v>June Summary</v>
      </c>
      <c r="B84" s="1" t="str">
        <f>'raw data'!B84</f>
        <v>1.7.12</v>
      </c>
      <c r="C84" s="7">
        <f>'raw data'!C84-'raw data'!C83</f>
        <v>0</v>
      </c>
      <c r="D84" s="2">
        <f>'raw data'!D84-'raw data'!D83</f>
        <v>0</v>
      </c>
      <c r="E84" s="7">
        <f>'raw data'!E84-'raw data'!E83</f>
        <v>0</v>
      </c>
      <c r="F84" s="2">
        <f>'raw data'!F84-'raw data'!F83</f>
        <v>0</v>
      </c>
      <c r="G84" s="7">
        <f>'raw data'!G84-'raw data'!G83</f>
        <v>0</v>
      </c>
      <c r="H84" s="2">
        <f>'raw data'!H84-'raw data'!H83</f>
        <v>0</v>
      </c>
      <c r="M84" s="7">
        <f>'raw data'!M84-'raw data'!M83</f>
        <v>0</v>
      </c>
      <c r="N84" s="2">
        <f>'raw data'!N84-'raw data'!N83</f>
        <v>0</v>
      </c>
      <c r="O84" s="6">
        <f>'raw data'!O84-'raw data'!O83</f>
        <v>0</v>
      </c>
      <c r="P84" s="3">
        <f>'raw data'!P84-'raw data'!P83</f>
        <v>0</v>
      </c>
      <c r="R84" s="8">
        <f>'raw data'!Q84-'raw data'!Q83</f>
        <v>0</v>
      </c>
      <c r="S84" s="13" t="e">
        <f t="shared" si="9"/>
        <v>#DIV/0!</v>
      </c>
      <c r="T84" s="3">
        <f>'raw data'!R84-'raw data'!R83</f>
        <v>0</v>
      </c>
      <c r="U84" s="6">
        <f>'raw data'!S84-'raw data'!S83</f>
        <v>0</v>
      </c>
      <c r="V84" s="3">
        <f>'raw data'!T84-'raw data'!T83</f>
        <v>0</v>
      </c>
      <c r="W84" s="3">
        <f t="shared" si="10"/>
        <v>0</v>
      </c>
      <c r="X84" s="11">
        <f>'raw data'!U84-'raw data'!U83</f>
        <v>0</v>
      </c>
      <c r="Y84" s="12">
        <f>'raw data'!V84-'raw data'!V83</f>
        <v>0</v>
      </c>
      <c r="Z84" s="5">
        <f>'raw data'!W84-'raw data'!W83</f>
        <v>0</v>
      </c>
      <c r="AA84" s="4">
        <f>'raw data'!X84-'raw data'!X83</f>
        <v>0</v>
      </c>
      <c r="AB84" s="5">
        <f>'raw data'!Y84-'raw data'!Y83</f>
        <v>0</v>
      </c>
      <c r="AC84" s="4">
        <f>'raw data'!Z84-'raw data'!Z83</f>
        <v>0</v>
      </c>
      <c r="AD84" s="5">
        <f>'raw data'!AA84-'raw data'!AA83</f>
        <v>0</v>
      </c>
      <c r="AE84" s="4">
        <f>'raw data'!AB84-'raw data'!AB83</f>
        <v>0</v>
      </c>
      <c r="AF84" s="5">
        <f>'raw data'!AC84-'raw data'!AC83</f>
        <v>0</v>
      </c>
      <c r="AG84" s="4">
        <f>'raw data'!AD84-'raw data'!AD83</f>
        <v>0</v>
      </c>
      <c r="AH84" t="str">
        <f>'raw data'!AE84</f>
        <v>no activity</v>
      </c>
    </row>
    <row r="85" spans="1:34">
      <c r="A85" s="1" t="str">
        <f>'raw data'!A85</f>
        <v>July</v>
      </c>
      <c r="S85" s="13"/>
      <c r="W85" s="3"/>
    </row>
    <row r="86" spans="1:34">
      <c r="A86" s="1" t="str">
        <f>'raw data'!A86</f>
        <v>07/01/2012 10:59 GMT</v>
      </c>
      <c r="B86" s="1" t="str">
        <f>'raw data'!B86</f>
        <v>1.7.12</v>
      </c>
      <c r="C86" s="7">
        <f>'raw data'!C86-'raw data'!C85</f>
        <v>0</v>
      </c>
      <c r="D86" s="2">
        <f>'raw data'!D86-'raw data'!D85</f>
        <v>0</v>
      </c>
      <c r="E86" s="7">
        <f>'raw data'!E86-'raw data'!E85</f>
        <v>0</v>
      </c>
      <c r="F86" s="2">
        <f>'raw data'!F86-'raw data'!F85</f>
        <v>0</v>
      </c>
      <c r="G86" s="7">
        <f>'raw data'!G86-'raw data'!G85</f>
        <v>0</v>
      </c>
      <c r="H86" s="2">
        <f>'raw data'!H86-'raw data'!H85</f>
        <v>0</v>
      </c>
      <c r="M86" s="7">
        <f>'raw data'!M86-'raw data'!M85</f>
        <v>0</v>
      </c>
      <c r="N86" s="2">
        <f>'raw data'!N86-'raw data'!N85</f>
        <v>0</v>
      </c>
      <c r="O86" s="6">
        <f>'raw data'!O86-'raw data'!O85</f>
        <v>0</v>
      </c>
      <c r="P86" s="3">
        <f>'raw data'!P86-'raw data'!P85</f>
        <v>0</v>
      </c>
      <c r="R86" s="8">
        <f>'raw data'!Q86-'raw data'!Q85</f>
        <v>0</v>
      </c>
      <c r="S86" s="13" t="e">
        <f t="shared" ref="S86:S92" si="11">(R86-Q86)/R86</f>
        <v>#DIV/0!</v>
      </c>
      <c r="T86" s="3">
        <f>'raw data'!R86-'raw data'!R85</f>
        <v>0</v>
      </c>
      <c r="U86" s="6">
        <f>'raw data'!S86-'raw data'!S85</f>
        <v>0</v>
      </c>
      <c r="V86" s="3">
        <f>'raw data'!T86-'raw data'!T85</f>
        <v>0</v>
      </c>
      <c r="W86" s="3">
        <f t="shared" ref="W86:W92" si="12">IF(U86,ROUNDUP((V86/U86)/24, 2),)</f>
        <v>0</v>
      </c>
      <c r="X86" s="11">
        <f>'raw data'!U86-'raw data'!U85</f>
        <v>0</v>
      </c>
      <c r="Y86" s="12">
        <f>'raw data'!V86-'raw data'!V85</f>
        <v>0</v>
      </c>
      <c r="Z86" s="5">
        <f>'raw data'!W86-'raw data'!W85</f>
        <v>0</v>
      </c>
      <c r="AA86" s="4">
        <f>'raw data'!X86-'raw data'!X85</f>
        <v>0</v>
      </c>
      <c r="AB86" s="5">
        <f>'raw data'!Y86-'raw data'!Y85</f>
        <v>0</v>
      </c>
      <c r="AC86" s="4">
        <f>'raw data'!Z86-'raw data'!Z85</f>
        <v>0</v>
      </c>
      <c r="AD86" s="5">
        <f>'raw data'!AA86-'raw data'!AA85</f>
        <v>0</v>
      </c>
      <c r="AE86" s="4">
        <f>'raw data'!AB86-'raw data'!AB85</f>
        <v>0</v>
      </c>
      <c r="AF86" s="5">
        <f>'raw data'!AC86-'raw data'!AC85</f>
        <v>0</v>
      </c>
      <c r="AG86" s="4">
        <f>'raw data'!AD86-'raw data'!AD85</f>
        <v>0</v>
      </c>
      <c r="AH86" t="str">
        <f>'raw data'!AE86</f>
        <v>no activity</v>
      </c>
    </row>
    <row r="87" spans="1:34">
      <c r="A87" s="1" t="str">
        <f>'raw data'!A87</f>
        <v>07/02/2012 12:59 GMT</v>
      </c>
      <c r="B87" s="1" t="str">
        <f>'raw data'!B87</f>
        <v>2.7.12</v>
      </c>
      <c r="C87" s="7">
        <f>'raw data'!C87-'raw data'!C86</f>
        <v>0</v>
      </c>
      <c r="D87" s="2">
        <f>'raw data'!D87-'raw data'!D86</f>
        <v>0</v>
      </c>
      <c r="E87" s="7">
        <f>'raw data'!E87-'raw data'!E86</f>
        <v>8</v>
      </c>
      <c r="F87" s="2">
        <f>'raw data'!F87-'raw data'!F86</f>
        <v>2.56</v>
      </c>
      <c r="G87" s="7">
        <f>'raw data'!G87-'raw data'!G86</f>
        <v>0</v>
      </c>
      <c r="H87" s="2">
        <f>'raw data'!H87-'raw data'!H86</f>
        <v>0</v>
      </c>
      <c r="M87" s="7">
        <f>'raw data'!M87-'raw data'!M86</f>
        <v>12</v>
      </c>
      <c r="N87" s="2">
        <f>'raw data'!N87-'raw data'!N86</f>
        <v>2.7600000000000002</v>
      </c>
      <c r="O87" s="6">
        <f>'raw data'!O87-'raw data'!O86</f>
        <v>0.69899999999999995</v>
      </c>
      <c r="P87" s="3">
        <f>'raw data'!P87-'raw data'!P86</f>
        <v>6.9900000000000004E-2</v>
      </c>
      <c r="R87" s="8">
        <f>'raw data'!Q87-'raw data'!Q86</f>
        <v>954409</v>
      </c>
      <c r="S87" s="13">
        <f t="shared" si="11"/>
        <v>1</v>
      </c>
      <c r="T87" s="3">
        <f>'raw data'!R87-'raw data'!R86</f>
        <v>9.5440900000000009E-2</v>
      </c>
      <c r="U87" s="6">
        <f>'raw data'!S87-'raw data'!S86</f>
        <v>0</v>
      </c>
      <c r="V87" s="3">
        <f>'raw data'!T87-'raw data'!T86</f>
        <v>0</v>
      </c>
      <c r="W87" s="3">
        <f t="shared" si="12"/>
        <v>0</v>
      </c>
      <c r="X87" s="11">
        <f>'raw data'!U87-'raw data'!U86</f>
        <v>0</v>
      </c>
      <c r="Y87" s="12">
        <f>'raw data'!V87-'raw data'!V86</f>
        <v>0</v>
      </c>
      <c r="Z87" s="5">
        <f>'raw data'!W87-'raw data'!W86</f>
        <v>0.109</v>
      </c>
      <c r="AA87" s="4">
        <f>'raw data'!X87-'raw data'!X86</f>
        <v>0</v>
      </c>
      <c r="AB87" s="5">
        <f>'raw data'!Y87-'raw data'!Y86</f>
        <v>1.4999999999999999E-2</v>
      </c>
      <c r="AC87" s="4">
        <f>'raw data'!Z87-'raw data'!Z86</f>
        <v>0</v>
      </c>
      <c r="AD87" s="5">
        <f>'raw data'!AA87-'raw data'!AA86</f>
        <v>0</v>
      </c>
      <c r="AE87" s="4">
        <f>'raw data'!AB87-'raw data'!AB86</f>
        <v>0</v>
      </c>
      <c r="AF87" s="5">
        <f>'raw data'!AC87-'raw data'!AC86</f>
        <v>1.2E-5</v>
      </c>
      <c r="AG87" s="4">
        <f>'raw data'!AD87-'raw data'!AD86</f>
        <v>0.01</v>
      </c>
      <c r="AH87" t="str">
        <f>'raw data'!AE87</f>
        <v>wl ab, ac, bc, abc exec on large</v>
      </c>
    </row>
    <row r="88" spans="1:34">
      <c r="A88" s="1" t="str">
        <f>'raw data'!A88</f>
        <v>07/03/2012 09:59 GMT</v>
      </c>
      <c r="B88" s="1" t="str">
        <f>'raw data'!B88</f>
        <v>3.7.12</v>
      </c>
      <c r="C88" s="7">
        <f>'raw data'!C88-'raw data'!C87</f>
        <v>0</v>
      </c>
      <c r="D88" s="2">
        <f>'raw data'!D88-'raw data'!D87</f>
        <v>0</v>
      </c>
      <c r="E88" s="7">
        <f>'raw data'!E88-'raw data'!E87</f>
        <v>0</v>
      </c>
      <c r="F88" s="2">
        <f>'raw data'!F88-'raw data'!F87</f>
        <v>0</v>
      </c>
      <c r="G88" s="7">
        <f>'raw data'!G88-'raw data'!G87</f>
        <v>0</v>
      </c>
      <c r="H88" s="2">
        <f>'raw data'!H88-'raw data'!H87</f>
        <v>0</v>
      </c>
      <c r="M88" s="7">
        <f>'raw data'!M88-'raw data'!M87</f>
        <v>0</v>
      </c>
      <c r="N88" s="2">
        <f>'raw data'!N88-'raw data'!N87</f>
        <v>0</v>
      </c>
      <c r="O88" s="6">
        <f>'raw data'!O88-'raw data'!O87</f>
        <v>0</v>
      </c>
      <c r="P88" s="3">
        <f>'raw data'!P88-'raw data'!P87</f>
        <v>0</v>
      </c>
      <c r="R88" s="8">
        <f>'raw data'!Q88-'raw data'!Q87</f>
        <v>0</v>
      </c>
      <c r="S88" s="13" t="e">
        <f t="shared" si="11"/>
        <v>#DIV/0!</v>
      </c>
      <c r="T88" s="3">
        <f>'raw data'!R88-'raw data'!R87</f>
        <v>0</v>
      </c>
      <c r="U88" s="6">
        <f>'raw data'!S88-'raw data'!S87</f>
        <v>0</v>
      </c>
      <c r="V88" s="3">
        <f>'raw data'!T88-'raw data'!T87</f>
        <v>0</v>
      </c>
      <c r="W88" s="3">
        <f t="shared" si="12"/>
        <v>0</v>
      </c>
      <c r="X88" s="11">
        <f>'raw data'!U88-'raw data'!U87</f>
        <v>0</v>
      </c>
      <c r="Y88" s="12">
        <f>'raw data'!V88-'raw data'!V87</f>
        <v>0</v>
      </c>
      <c r="Z88" s="5">
        <f>'raw data'!W88-'raw data'!W87</f>
        <v>0</v>
      </c>
      <c r="AA88" s="4">
        <f>'raw data'!X88-'raw data'!X87</f>
        <v>0</v>
      </c>
      <c r="AB88" s="5">
        <f>'raw data'!Y88-'raw data'!Y87</f>
        <v>0</v>
      </c>
      <c r="AC88" s="4">
        <f>'raw data'!Z88-'raw data'!Z87</f>
        <v>0</v>
      </c>
      <c r="AD88" s="5">
        <f>'raw data'!AA88-'raw data'!AA87</f>
        <v>0</v>
      </c>
      <c r="AE88" s="4">
        <f>'raw data'!AB88-'raw data'!AB87</f>
        <v>0</v>
      </c>
      <c r="AF88" s="5">
        <f>'raw data'!AC88-'raw data'!AC87</f>
        <v>0</v>
      </c>
      <c r="AG88" s="4">
        <f>'raw data'!AD88-'raw data'!AD87</f>
        <v>0</v>
      </c>
      <c r="AH88" t="str">
        <f>'raw data'!AE88</f>
        <v>no activity</v>
      </c>
    </row>
    <row r="89" spans="1:34">
      <c r="A89" s="1" t="str">
        <f>'raw data'!A89</f>
        <v>07/04/2012 11:59 GMT</v>
      </c>
      <c r="B89" s="1" t="str">
        <f>'raw data'!B89</f>
        <v>4.7.12</v>
      </c>
      <c r="C89" s="7">
        <f>'raw data'!C89-'raw data'!C88</f>
        <v>0</v>
      </c>
      <c r="D89" s="2">
        <f>'raw data'!D89-'raw data'!D88</f>
        <v>0</v>
      </c>
      <c r="E89" s="7">
        <f>'raw data'!E89-'raw data'!E88</f>
        <v>0</v>
      </c>
      <c r="F89" s="2">
        <f>'raw data'!F89-'raw data'!F88</f>
        <v>0</v>
      </c>
      <c r="G89" s="7">
        <f>'raw data'!G89-'raw data'!G88</f>
        <v>18</v>
      </c>
      <c r="H89" s="2">
        <f>'raw data'!H89-'raw data'!H88</f>
        <v>11.52</v>
      </c>
      <c r="M89" s="7">
        <f>'raw data'!M89-'raw data'!M88</f>
        <v>18</v>
      </c>
      <c r="N89" s="2">
        <f>'raw data'!N89-'raw data'!N88</f>
        <v>4.1400000000000006</v>
      </c>
      <c r="O89" s="6">
        <f>'raw data'!O89-'raw data'!O88</f>
        <v>1.21</v>
      </c>
      <c r="P89" s="3">
        <f>'raw data'!P89-'raw data'!P88</f>
        <v>0.12100000000000001</v>
      </c>
      <c r="R89" s="8">
        <f>'raw data'!Q89-'raw data'!Q88</f>
        <v>1716933</v>
      </c>
      <c r="S89" s="13">
        <f t="shared" si="11"/>
        <v>1</v>
      </c>
      <c r="T89" s="3">
        <f>'raw data'!R89-'raw data'!R88</f>
        <v>0.17169329999999999</v>
      </c>
      <c r="U89" s="6">
        <f>'raw data'!S89-'raw data'!S88</f>
        <v>0.76700000000000002</v>
      </c>
      <c r="V89" s="3">
        <f>'raw data'!T89-'raw data'!T88</f>
        <v>9.5875000000000002E-2</v>
      </c>
      <c r="W89" s="3">
        <f t="shared" si="12"/>
        <v>0.01</v>
      </c>
      <c r="X89" s="11">
        <f>'raw data'!U89-'raw data'!U88</f>
        <v>0</v>
      </c>
      <c r="Y89" s="12">
        <f>'raw data'!V89-'raw data'!V88</f>
        <v>0</v>
      </c>
      <c r="Z89" s="5">
        <f>'raw data'!W89-'raw data'!W88</f>
        <v>0.19</v>
      </c>
      <c r="AA89" s="4">
        <f>'raw data'!X89-'raw data'!X88</f>
        <v>0</v>
      </c>
      <c r="AB89" s="5">
        <f>'raw data'!Y89-'raw data'!Y88</f>
        <v>2.6000000000000002E-2</v>
      </c>
      <c r="AC89" s="4">
        <f>'raw data'!Z89-'raw data'!Z88</f>
        <v>0</v>
      </c>
      <c r="AD89" s="5">
        <f>'raw data'!AA89-'raw data'!AA88</f>
        <v>0</v>
      </c>
      <c r="AE89" s="4">
        <f>'raw data'!AB89-'raw data'!AB88</f>
        <v>0</v>
      </c>
      <c r="AF89" s="5">
        <f>'raw data'!AC89-'raw data'!AC88</f>
        <v>6.2999999999999986E-5</v>
      </c>
      <c r="AG89" s="4">
        <f>'raw data'!AD89-'raw data'!AD88</f>
        <v>0</v>
      </c>
      <c r="AH89" t="str">
        <f>'raw data'!AE89</f>
        <v>wl a,b,c,ab,ac,bc,abc exec on xlarge</v>
      </c>
    </row>
    <row r="90" spans="1:34">
      <c r="A90" s="1" t="str">
        <f>'raw data'!A90</f>
        <v>07/05/2012 10:59 GMT</v>
      </c>
      <c r="B90" s="1" t="str">
        <f>'raw data'!B90</f>
        <v>5.7.12</v>
      </c>
      <c r="C90" s="7">
        <f>'raw data'!C90-'raw data'!C89</f>
        <v>0</v>
      </c>
      <c r="D90" s="2">
        <f>'raw data'!D90-'raw data'!D89</f>
        <v>0</v>
      </c>
      <c r="E90" s="7">
        <f>'raw data'!E90-'raw data'!E89</f>
        <v>0</v>
      </c>
      <c r="F90" s="2">
        <f>'raw data'!F90-'raw data'!F89</f>
        <v>0</v>
      </c>
      <c r="G90" s="7">
        <f>'raw data'!G90-'raw data'!G89</f>
        <v>0</v>
      </c>
      <c r="H90" s="2">
        <f>'raw data'!H90-'raw data'!H89</f>
        <v>0</v>
      </c>
      <c r="M90" s="7">
        <f>'raw data'!M90-'raw data'!M89</f>
        <v>0</v>
      </c>
      <c r="N90" s="2">
        <f>'raw data'!N90-'raw data'!N89</f>
        <v>0</v>
      </c>
      <c r="O90" s="6">
        <f>'raw data'!O90-'raw data'!O89</f>
        <v>0</v>
      </c>
      <c r="P90" s="3">
        <f>'raw data'!P90-'raw data'!P89</f>
        <v>0</v>
      </c>
      <c r="R90" s="8">
        <f>'raw data'!Q90-'raw data'!Q89</f>
        <v>0</v>
      </c>
      <c r="S90" s="13" t="e">
        <f t="shared" si="11"/>
        <v>#DIV/0!</v>
      </c>
      <c r="T90" s="3">
        <f>'raw data'!R90-'raw data'!R89</f>
        <v>0</v>
      </c>
      <c r="U90" s="6">
        <f>'raw data'!S90-'raw data'!S89</f>
        <v>0</v>
      </c>
      <c r="V90" s="3">
        <f>'raw data'!T90-'raw data'!T89</f>
        <v>0</v>
      </c>
      <c r="W90" s="3">
        <f t="shared" si="12"/>
        <v>0</v>
      </c>
      <c r="X90" s="11">
        <f>'raw data'!U90-'raw data'!U89</f>
        <v>0</v>
      </c>
      <c r="Y90" s="12">
        <f>'raw data'!V90-'raw data'!V89</f>
        <v>0</v>
      </c>
      <c r="Z90" s="5">
        <f>'raw data'!W90-'raw data'!W89</f>
        <v>0</v>
      </c>
      <c r="AA90" s="4">
        <f>'raw data'!X90-'raw data'!X89</f>
        <v>0</v>
      </c>
      <c r="AB90" s="5">
        <f>'raw data'!Y90-'raw data'!Y89</f>
        <v>0</v>
      </c>
      <c r="AC90" s="4">
        <f>'raw data'!Z90-'raw data'!Z89</f>
        <v>0</v>
      </c>
      <c r="AD90" s="5">
        <f>'raw data'!AA90-'raw data'!AA89</f>
        <v>0</v>
      </c>
      <c r="AE90" s="4">
        <f>'raw data'!AB90-'raw data'!AB89</f>
        <v>0</v>
      </c>
      <c r="AF90" s="5">
        <f>'raw data'!AC90-'raw data'!AC89</f>
        <v>0</v>
      </c>
      <c r="AG90" s="4">
        <f>'raw data'!AD90-'raw data'!AD89</f>
        <v>0</v>
      </c>
      <c r="AH90" t="str">
        <f>'raw data'!AE90</f>
        <v>no activity</v>
      </c>
    </row>
    <row r="91" spans="1:34">
      <c r="A91" s="1" t="str">
        <f>'raw data'!A91</f>
        <v>07/06/2012 12:59 GMT</v>
      </c>
      <c r="B91" s="1" t="str">
        <f>'raw data'!B91</f>
        <v>6.7.12</v>
      </c>
      <c r="C91" s="7">
        <f>'raw data'!C91-'raw data'!C90</f>
        <v>0</v>
      </c>
      <c r="D91" s="2">
        <f>'raw data'!D91-'raw data'!D90</f>
        <v>0</v>
      </c>
      <c r="E91" s="7">
        <f>'raw data'!E91-'raw data'!E90</f>
        <v>0</v>
      </c>
      <c r="F91" s="2">
        <f>'raw data'!F91-'raw data'!F90</f>
        <v>0</v>
      </c>
      <c r="G91" s="7">
        <f>'raw data'!G91-'raw data'!G90</f>
        <v>0</v>
      </c>
      <c r="H91" s="2">
        <f>'raw data'!H91-'raw data'!H90</f>
        <v>0</v>
      </c>
      <c r="M91" s="7">
        <f>'raw data'!M91-'raw data'!M90</f>
        <v>0</v>
      </c>
      <c r="N91" s="2">
        <f>'raw data'!N91-'raw data'!N90</f>
        <v>0</v>
      </c>
      <c r="O91" s="6">
        <f>'raw data'!O91-'raw data'!O90</f>
        <v>0</v>
      </c>
      <c r="P91" s="3">
        <f>'raw data'!P91-'raw data'!P90</f>
        <v>0</v>
      </c>
      <c r="R91" s="8">
        <f>'raw data'!Q91-'raw data'!Q90</f>
        <v>0</v>
      </c>
      <c r="S91" s="13" t="e">
        <f t="shared" si="11"/>
        <v>#DIV/0!</v>
      </c>
      <c r="T91" s="3">
        <f>'raw data'!R91-'raw data'!R90</f>
        <v>0</v>
      </c>
      <c r="U91" s="6">
        <f>'raw data'!S91-'raw data'!S90</f>
        <v>0.38400000000000001</v>
      </c>
      <c r="V91" s="3">
        <f>'raw data'!T91-'raw data'!T90</f>
        <v>4.8000000000000001E-2</v>
      </c>
      <c r="W91" s="3">
        <f t="shared" si="12"/>
        <v>0.01</v>
      </c>
      <c r="X91" s="11">
        <f>'raw data'!U91-'raw data'!U90</f>
        <v>0</v>
      </c>
      <c r="Y91" s="12">
        <f>'raw data'!V91-'raw data'!V90</f>
        <v>0</v>
      </c>
      <c r="Z91" s="5">
        <f>'raw data'!W91-'raw data'!W90</f>
        <v>0</v>
      </c>
      <c r="AA91" s="4">
        <f>'raw data'!X91-'raw data'!X90</f>
        <v>0</v>
      </c>
      <c r="AB91" s="5">
        <f>'raw data'!Y91-'raw data'!Y90</f>
        <v>0</v>
      </c>
      <c r="AC91" s="4">
        <f>'raw data'!Z91-'raw data'!Z90</f>
        <v>0</v>
      </c>
      <c r="AD91" s="5">
        <f>'raw data'!AA91-'raw data'!AA90</f>
        <v>0</v>
      </c>
      <c r="AE91" s="4">
        <f>'raw data'!AB91-'raw data'!AB90</f>
        <v>0</v>
      </c>
      <c r="AF91" s="5">
        <f>'raw data'!AC91-'raw data'!AC90</f>
        <v>0</v>
      </c>
      <c r="AG91" s="4">
        <f>'raw data'!AD91-'raw data'!AD90</f>
        <v>0</v>
      </c>
      <c r="AH91" t="str">
        <f>'raw data'!AE91</f>
        <v>no activity</v>
      </c>
    </row>
    <row r="92" spans="1:34">
      <c r="A92" s="1" t="str">
        <f>'raw data'!A92</f>
        <v>07/07/2012 10:59 GMT</v>
      </c>
      <c r="B92" s="1" t="str">
        <f>'raw data'!B92</f>
        <v>7.7.12</v>
      </c>
      <c r="C92" s="7">
        <f>'raw data'!C92-'raw data'!C91</f>
        <v>0</v>
      </c>
      <c r="D92" s="2">
        <f>'raw data'!D92-'raw data'!D91</f>
        <v>0</v>
      </c>
      <c r="E92" s="7">
        <f>'raw data'!E92-'raw data'!E91</f>
        <v>0</v>
      </c>
      <c r="F92" s="2">
        <f>'raw data'!F92-'raw data'!F91</f>
        <v>0</v>
      </c>
      <c r="G92" s="7">
        <f>'raw data'!G92-'raw data'!G91</f>
        <v>0</v>
      </c>
      <c r="H92" s="2">
        <f>'raw data'!H92-'raw data'!H91</f>
        <v>0</v>
      </c>
      <c r="M92" s="7">
        <f>'raw data'!M92-'raw data'!M91</f>
        <v>0</v>
      </c>
      <c r="N92" s="2">
        <f>'raw data'!N92-'raw data'!N91</f>
        <v>0</v>
      </c>
      <c r="O92" s="6">
        <f>'raw data'!O92-'raw data'!O91</f>
        <v>0</v>
      </c>
      <c r="P92" s="3">
        <f>'raw data'!P92-'raw data'!P91</f>
        <v>0</v>
      </c>
      <c r="R92" s="8">
        <f>'raw data'!Q92-'raw data'!Q91</f>
        <v>0</v>
      </c>
      <c r="S92" s="13" t="e">
        <f t="shared" si="11"/>
        <v>#DIV/0!</v>
      </c>
      <c r="T92" s="3">
        <f>'raw data'!R92-'raw data'!R91</f>
        <v>0</v>
      </c>
      <c r="U92" s="6">
        <f>'raw data'!S92-'raw data'!S91</f>
        <v>0.38300000000000001</v>
      </c>
      <c r="V92" s="3">
        <f>'raw data'!T92-'raw data'!T91</f>
        <v>4.7875000000000001E-2</v>
      </c>
      <c r="W92" s="3">
        <f t="shared" si="12"/>
        <v>0.01</v>
      </c>
      <c r="X92" s="11">
        <f>'raw data'!U92-'raw data'!U91</f>
        <v>0</v>
      </c>
      <c r="Y92" s="12">
        <f>'raw data'!V92-'raw data'!V91</f>
        <v>0</v>
      </c>
      <c r="Z92" s="5">
        <f>'raw data'!W92-'raw data'!W91</f>
        <v>0</v>
      </c>
      <c r="AA92" s="4">
        <f>'raw data'!X92-'raw data'!X91</f>
        <v>0</v>
      </c>
      <c r="AB92" s="5">
        <f>'raw data'!Y92-'raw data'!Y91</f>
        <v>0</v>
      </c>
      <c r="AC92" s="4">
        <f>'raw data'!Z92-'raw data'!Z91</f>
        <v>0</v>
      </c>
      <c r="AD92" s="5">
        <f>'raw data'!AA92-'raw data'!AA91</f>
        <v>0</v>
      </c>
      <c r="AE92" s="4">
        <f>'raw data'!AB92-'raw data'!AB91</f>
        <v>0</v>
      </c>
      <c r="AF92" s="5">
        <f>'raw data'!AC92-'raw data'!AC91</f>
        <v>0</v>
      </c>
      <c r="AG92" s="4">
        <f>'raw data'!AD92-'raw data'!AD91</f>
        <v>0</v>
      </c>
      <c r="AH92" t="str">
        <f>'raw data'!AE92</f>
        <v>no activity</v>
      </c>
    </row>
    <row r="93" spans="1:34">
      <c r="A93" s="1" t="str">
        <f>'raw data'!A93</f>
        <v>07/08/2012 10:59 GMT</v>
      </c>
      <c r="B93" s="1" t="str">
        <f>'raw data'!B93</f>
        <v>8.7.12</v>
      </c>
      <c r="C93" s="7">
        <f>'raw data'!C93-'raw data'!C92</f>
        <v>0</v>
      </c>
      <c r="D93" s="2">
        <f>'raw data'!D93-'raw data'!D92</f>
        <v>0</v>
      </c>
      <c r="E93" s="7">
        <f>'raw data'!E93-'raw data'!E92</f>
        <v>0</v>
      </c>
      <c r="F93" s="2">
        <f>'raw data'!F93-'raw data'!F92</f>
        <v>0</v>
      </c>
      <c r="G93" s="7">
        <f>'raw data'!G93-'raw data'!G92</f>
        <v>0</v>
      </c>
      <c r="H93" s="2">
        <f>'raw data'!H93-'raw data'!H92</f>
        <v>0</v>
      </c>
      <c r="M93" s="7">
        <f>'raw data'!M93-'raw data'!M92</f>
        <v>0</v>
      </c>
      <c r="N93" s="2">
        <f>'raw data'!N93-'raw data'!N92</f>
        <v>0</v>
      </c>
      <c r="O93" s="6">
        <f>'raw data'!O93-'raw data'!O92</f>
        <v>0</v>
      </c>
      <c r="P93" s="3">
        <f>'raw data'!P93-'raw data'!P92</f>
        <v>0</v>
      </c>
      <c r="R93" s="8">
        <f>'raw data'!Q93-'raw data'!Q92</f>
        <v>0</v>
      </c>
      <c r="S93" s="13" t="e">
        <f t="shared" ref="S93:S100" si="13">(R93-Q93)/R93</f>
        <v>#DIV/0!</v>
      </c>
      <c r="T93" s="3">
        <f>'raw data'!R93-'raw data'!R92</f>
        <v>0</v>
      </c>
      <c r="U93" s="6">
        <f>'raw data'!S93-'raw data'!S92</f>
        <v>0.3839999999999999</v>
      </c>
      <c r="V93" s="3">
        <f>'raw data'!T93-'raw data'!T92</f>
        <v>4.7999999999999987E-2</v>
      </c>
      <c r="W93" s="3">
        <f t="shared" ref="W93:W100" si="14">IF(U93,ROUNDUP((V93/U93)/24, 2),)</f>
        <v>0.01</v>
      </c>
      <c r="X93" s="11">
        <f>'raw data'!U93-'raw data'!U92</f>
        <v>0</v>
      </c>
      <c r="Y93" s="12">
        <f>'raw data'!V93-'raw data'!V92</f>
        <v>0</v>
      </c>
      <c r="Z93" s="5">
        <f>'raw data'!W93-'raw data'!W92</f>
        <v>0</v>
      </c>
      <c r="AA93" s="4">
        <f>'raw data'!X93-'raw data'!X92</f>
        <v>0</v>
      </c>
      <c r="AB93" s="5">
        <f>'raw data'!Y93-'raw data'!Y92</f>
        <v>0</v>
      </c>
      <c r="AC93" s="4">
        <f>'raw data'!Z93-'raw data'!Z92</f>
        <v>0</v>
      </c>
      <c r="AD93" s="5">
        <f>'raw data'!AA93-'raw data'!AA92</f>
        <v>0</v>
      </c>
      <c r="AE93" s="4">
        <f>'raw data'!AB93-'raw data'!AB92</f>
        <v>0</v>
      </c>
      <c r="AF93" s="5">
        <f>'raw data'!AC93-'raw data'!AC92</f>
        <v>0</v>
      </c>
      <c r="AG93" s="4">
        <f>'raw data'!AD93-'raw data'!AD92</f>
        <v>0</v>
      </c>
      <c r="AH93" t="str">
        <f>'raw data'!AE93</f>
        <v>no activity</v>
      </c>
    </row>
    <row r="94" spans="1:34">
      <c r="A94" s="1" t="str">
        <f>'raw data'!A94</f>
        <v>07/09/2012 09:59 GMT</v>
      </c>
      <c r="B94" s="1" t="str">
        <f>'raw data'!B94</f>
        <v>9.7.12</v>
      </c>
      <c r="C94" s="7">
        <f>'raw data'!C94-'raw data'!C93</f>
        <v>0</v>
      </c>
      <c r="D94" s="2">
        <f>'raw data'!D94-'raw data'!D93</f>
        <v>0</v>
      </c>
      <c r="E94" s="7">
        <f>'raw data'!E94-'raw data'!E93</f>
        <v>0</v>
      </c>
      <c r="F94" s="2">
        <f>'raw data'!F94-'raw data'!F93</f>
        <v>0</v>
      </c>
      <c r="G94" s="7">
        <f>'raw data'!G94-'raw data'!G93</f>
        <v>0</v>
      </c>
      <c r="H94" s="2">
        <f>'raw data'!H94-'raw data'!H93</f>
        <v>0</v>
      </c>
      <c r="M94" s="7">
        <f>'raw data'!M94-'raw data'!M93</f>
        <v>0</v>
      </c>
      <c r="N94" s="2">
        <f>'raw data'!N94-'raw data'!N93</f>
        <v>0</v>
      </c>
      <c r="O94" s="6">
        <f>'raw data'!O94-'raw data'!O93</f>
        <v>0.53700000000000014</v>
      </c>
      <c r="P94" s="3">
        <f>'raw data'!P94-'raw data'!P93</f>
        <v>5.3700000000000025E-2</v>
      </c>
      <c r="R94" s="8">
        <f>'raw data'!Q94-'raw data'!Q93</f>
        <v>0</v>
      </c>
      <c r="S94" s="13" t="e">
        <f t="shared" si="13"/>
        <v>#DIV/0!</v>
      </c>
      <c r="T94" s="3">
        <f>'raw data'!R94-'raw data'!R93</f>
        <v>0</v>
      </c>
      <c r="U94" s="6">
        <f>'raw data'!S94-'raw data'!S93</f>
        <v>0.38300000000000023</v>
      </c>
      <c r="V94" s="3">
        <f>'raw data'!T94-'raw data'!T93</f>
        <v>4.7875000000000029E-2</v>
      </c>
      <c r="W94" s="3">
        <f t="shared" si="14"/>
        <v>0.01</v>
      </c>
      <c r="X94" s="11">
        <f>'raw data'!U94-'raw data'!U93</f>
        <v>0</v>
      </c>
      <c r="Y94" s="12">
        <f>'raw data'!V94-'raw data'!V93</f>
        <v>0</v>
      </c>
      <c r="Z94" s="5">
        <f>'raw data'!W94-'raw data'!W93</f>
        <v>0</v>
      </c>
      <c r="AA94" s="4">
        <f>'raw data'!X94-'raw data'!X93</f>
        <v>0</v>
      </c>
      <c r="AB94" s="5">
        <f>'raw data'!Y94-'raw data'!Y93</f>
        <v>0</v>
      </c>
      <c r="AC94" s="4">
        <f>'raw data'!Z94-'raw data'!Z93</f>
        <v>0</v>
      </c>
      <c r="AD94" s="5">
        <f>'raw data'!AA94-'raw data'!AA93</f>
        <v>0</v>
      </c>
      <c r="AE94" s="4">
        <f>'raw data'!AB94-'raw data'!AB93</f>
        <v>0</v>
      </c>
      <c r="AF94" s="5">
        <f>'raw data'!AC94-'raw data'!AC93</f>
        <v>0</v>
      </c>
      <c r="AG94" s="4">
        <f>'raw data'!AD94-'raw data'!AD93</f>
        <v>0</v>
      </c>
      <c r="AH94" t="str">
        <f>'raw data'!AE94</f>
        <v>no activity</v>
      </c>
    </row>
    <row r="95" spans="1:34">
      <c r="A95" s="1" t="str">
        <f>'raw data'!A95</f>
        <v>07/10/2012 10:59 GMT</v>
      </c>
      <c r="B95" s="1" t="str">
        <f>'raw data'!B95</f>
        <v>10.7.12</v>
      </c>
      <c r="C95" s="7">
        <f>'raw data'!C95-'raw data'!C94</f>
        <v>0</v>
      </c>
      <c r="D95" s="2">
        <f>'raw data'!D95-'raw data'!D94</f>
        <v>0</v>
      </c>
      <c r="E95" s="7">
        <f>'raw data'!E95-'raw data'!E94</f>
        <v>0</v>
      </c>
      <c r="F95" s="2">
        <f>'raw data'!F95-'raw data'!F94</f>
        <v>0</v>
      </c>
      <c r="G95" s="7">
        <f>'raw data'!G95-'raw data'!G94</f>
        <v>32</v>
      </c>
      <c r="H95" s="2">
        <f>'raw data'!H95-'raw data'!H94</f>
        <v>20.48</v>
      </c>
      <c r="M95" s="7">
        <f>'raw data'!M95-'raw data'!M94</f>
        <v>36</v>
      </c>
      <c r="N95" s="2">
        <f>'raw data'!N95-'raw data'!N94</f>
        <v>8.2800000000000011</v>
      </c>
      <c r="O95" s="6">
        <f>'raw data'!O95-'raw data'!O94</f>
        <v>4.8390000000000004</v>
      </c>
      <c r="P95" s="3">
        <f>'raw data'!P95-'raw data'!P94</f>
        <v>0.4839</v>
      </c>
      <c r="R95" s="8">
        <f>'raw data'!Q95-'raw data'!Q94</f>
        <v>3269296</v>
      </c>
      <c r="S95" s="13">
        <f t="shared" si="13"/>
        <v>1</v>
      </c>
      <c r="T95" s="3">
        <f>'raw data'!R95-'raw data'!R94</f>
        <v>0.32692960000000004</v>
      </c>
      <c r="U95" s="6">
        <f>'raw data'!S95-'raw data'!S94</f>
        <v>0.7669999999999999</v>
      </c>
      <c r="V95" s="3">
        <f>'raw data'!T95-'raw data'!T94</f>
        <v>9.5874999999999988E-2</v>
      </c>
      <c r="W95" s="3">
        <f t="shared" si="14"/>
        <v>0.01</v>
      </c>
      <c r="X95" s="11">
        <f>'raw data'!U95-'raw data'!U94</f>
        <v>0</v>
      </c>
      <c r="Y95" s="12">
        <f>'raw data'!V95-'raw data'!V94</f>
        <v>0</v>
      </c>
      <c r="Z95" s="5">
        <f>'raw data'!W95-'raw data'!W94</f>
        <v>8.2000000000000017E-2</v>
      </c>
      <c r="AA95" s="4">
        <f>'raw data'!X95-'raw data'!X94</f>
        <v>0</v>
      </c>
      <c r="AB95" s="5">
        <f>'raw data'!Y95-'raw data'!Y94</f>
        <v>9.0000000000000011E-3</v>
      </c>
      <c r="AC95" s="4">
        <f>'raw data'!Z95-'raw data'!Z94</f>
        <v>0</v>
      </c>
      <c r="AD95" s="5">
        <f>'raw data'!AA95-'raw data'!AA94</f>
        <v>0</v>
      </c>
      <c r="AE95" s="4">
        <f>'raw data'!AB95-'raw data'!AB94</f>
        <v>0</v>
      </c>
      <c r="AF95" s="5">
        <f>'raw data'!AC95-'raw data'!AC94</f>
        <v>6.0000000000000103E-6</v>
      </c>
      <c r="AG95" s="4">
        <f>'raw data'!AD95-'raw data'!AD94</f>
        <v>0</v>
      </c>
      <c r="AH95" t="str">
        <f>'raw data'!AE95</f>
        <v>executing lhs@mpl train/test samples at xlarge; resizing ebs</v>
      </c>
    </row>
    <row r="96" spans="1:34">
      <c r="A96" s="1" t="str">
        <f>'raw data'!A96</f>
        <v>07/11/2012 10:59 GMT</v>
      </c>
      <c r="B96" s="1" t="str">
        <f>'raw data'!B96</f>
        <v>11.7.12</v>
      </c>
      <c r="C96" s="7">
        <f>'raw data'!C96-'raw data'!C95</f>
        <v>0</v>
      </c>
      <c r="D96" s="2">
        <f>'raw data'!D96-'raw data'!D95</f>
        <v>0</v>
      </c>
      <c r="E96" s="7">
        <f>'raw data'!E96-'raw data'!E95</f>
        <v>0</v>
      </c>
      <c r="F96" s="2">
        <f>'raw data'!F96-'raw data'!F95</f>
        <v>0</v>
      </c>
      <c r="G96" s="7">
        <f>'raw data'!G96-'raw data'!G95</f>
        <v>48</v>
      </c>
      <c r="H96" s="2">
        <f>'raw data'!H96-'raw data'!H95</f>
        <v>30.72</v>
      </c>
      <c r="M96" s="7">
        <f>'raw data'!M96-'raw data'!M95</f>
        <v>48</v>
      </c>
      <c r="N96" s="2">
        <f>'raw data'!N96-'raw data'!N95</f>
        <v>11.040000000000001</v>
      </c>
      <c r="O96" s="6">
        <f>'raw data'!O96-'raw data'!O95</f>
        <v>6.9090000000000007</v>
      </c>
      <c r="P96" s="3">
        <f>'raw data'!P96-'raw data'!P95</f>
        <v>0.69090000000000018</v>
      </c>
      <c r="R96" s="8">
        <f>'raw data'!Q96-'raw data'!Q95</f>
        <v>5016667</v>
      </c>
      <c r="S96" s="13">
        <f t="shared" si="13"/>
        <v>1</v>
      </c>
      <c r="T96" s="3">
        <f>'raw data'!R96-'raw data'!R95</f>
        <v>0.50166669999999991</v>
      </c>
      <c r="U96" s="6">
        <f>'raw data'!S96-'raw data'!S95</f>
        <v>0</v>
      </c>
      <c r="V96" s="3">
        <f>'raw data'!T96-'raw data'!T95</f>
        <v>0</v>
      </c>
      <c r="W96" s="3">
        <f t="shared" si="14"/>
        <v>0</v>
      </c>
      <c r="X96" s="11">
        <f>'raw data'!U96-'raw data'!U95</f>
        <v>0</v>
      </c>
      <c r="Y96" s="12">
        <f>'raw data'!V96-'raw data'!V95</f>
        <v>0</v>
      </c>
      <c r="Z96" s="5">
        <f>'raw data'!W96-'raw data'!W95</f>
        <v>4.0000000000000036E-3</v>
      </c>
      <c r="AA96" s="4">
        <f>'raw data'!X96-'raw data'!X95</f>
        <v>0</v>
      </c>
      <c r="AB96" s="5">
        <f>'raw data'!Y96-'raw data'!Y95</f>
        <v>2.0000000000000004E-2</v>
      </c>
      <c r="AC96" s="4">
        <f>'raw data'!Z96-'raw data'!Z95</f>
        <v>0</v>
      </c>
      <c r="AD96" s="5">
        <f>'raw data'!AA96-'raw data'!AA95</f>
        <v>0</v>
      </c>
      <c r="AE96" s="4">
        <f>'raw data'!AB96-'raw data'!AB95</f>
        <v>0</v>
      </c>
      <c r="AF96" s="5">
        <f>'raw data'!AC96-'raw data'!AC95</f>
        <v>0</v>
      </c>
      <c r="AG96" s="4">
        <f>'raw data'!AD96-'raw data'!AD95</f>
        <v>0</v>
      </c>
      <c r="AH96" t="str">
        <f>'raw data'!AE96</f>
        <v>executing lhs@mpl train/test samples at xlarge</v>
      </c>
    </row>
    <row r="97" spans="1:34">
      <c r="A97" s="1" t="str">
        <f>'raw data'!A97</f>
        <v>07/12/2012 09:59 GMT</v>
      </c>
      <c r="B97" s="1" t="str">
        <f>'raw data'!B97</f>
        <v>12.7.12</v>
      </c>
      <c r="C97" s="7">
        <f>'raw data'!C97-'raw data'!C96</f>
        <v>0</v>
      </c>
      <c r="D97" s="2">
        <f>'raw data'!D97-'raw data'!D96</f>
        <v>0</v>
      </c>
      <c r="E97" s="7">
        <f>'raw data'!E97-'raw data'!E96</f>
        <v>0</v>
      </c>
      <c r="F97" s="2">
        <f>'raw data'!F97-'raw data'!F96</f>
        <v>0</v>
      </c>
      <c r="G97" s="7">
        <f>'raw data'!G97-'raw data'!G96</f>
        <v>32</v>
      </c>
      <c r="H97" s="2">
        <f>'raw data'!H97-'raw data'!H96</f>
        <v>20.480000000000004</v>
      </c>
      <c r="I97" s="7">
        <f>'raw data'!I97-'raw data'!I96</f>
        <v>17</v>
      </c>
      <c r="J97" s="2">
        <f>'raw data'!J97-'raw data'!J96</f>
        <v>7.65</v>
      </c>
      <c r="K97" s="7">
        <f>'raw data'!K97-'raw data'!K96</f>
        <v>11</v>
      </c>
      <c r="L97" s="2">
        <f>'raw data'!L97-'raw data'!L96</f>
        <v>1.8150000000000002</v>
      </c>
      <c r="M97" s="7">
        <f>'raw data'!M97-'raw data'!M96</f>
        <v>54</v>
      </c>
      <c r="N97" s="2">
        <f>'raw data'!N97-'raw data'!N96</f>
        <v>12.419999999999998</v>
      </c>
      <c r="O97" s="6">
        <f>'raw data'!O97-'raw data'!O96</f>
        <v>13.023999999999999</v>
      </c>
      <c r="P97" s="3">
        <f>'raw data'!P97-'raw data'!P96</f>
        <v>1.3023999999999998</v>
      </c>
      <c r="R97" s="8">
        <f>'raw data'!Q97-'raw data'!Q96</f>
        <v>5026439</v>
      </c>
      <c r="S97" s="13">
        <f t="shared" si="13"/>
        <v>1</v>
      </c>
      <c r="T97" s="3">
        <f>'raw data'!R97-'raw data'!R96</f>
        <v>0.50264390000000025</v>
      </c>
      <c r="U97" s="6">
        <f>'raw data'!S97-'raw data'!S96</f>
        <v>0</v>
      </c>
      <c r="V97" s="3">
        <f>'raw data'!T97-'raw data'!T96</f>
        <v>0</v>
      </c>
      <c r="W97" s="3">
        <f t="shared" si="14"/>
        <v>0</v>
      </c>
      <c r="X97" s="11">
        <f>'raw data'!U97-'raw data'!U96</f>
        <v>0</v>
      </c>
      <c r="Y97" s="12">
        <f>'raw data'!V97-'raw data'!V96</f>
        <v>0</v>
      </c>
      <c r="Z97" s="5">
        <f>'raw data'!W97-'raw data'!W96</f>
        <v>5.8999999999999997E-2</v>
      </c>
      <c r="AA97" s="4">
        <f>'raw data'!X97-'raw data'!X96</f>
        <v>0</v>
      </c>
      <c r="AB97" s="5">
        <f>'raw data'!Y97-'raw data'!Y96</f>
        <v>1.5999999999999986E-2</v>
      </c>
      <c r="AC97" s="4">
        <f>'raw data'!Z97-'raw data'!Z96</f>
        <v>0</v>
      </c>
      <c r="AD97" s="5">
        <f>'raw data'!AA97-'raw data'!AA96</f>
        <v>0</v>
      </c>
      <c r="AE97" s="4">
        <f>'raw data'!AB97-'raw data'!AB96</f>
        <v>0</v>
      </c>
      <c r="AF97" s="5">
        <f>'raw data'!AC97-'raw data'!AC96</f>
        <v>0</v>
      </c>
      <c r="AG97" s="4">
        <f>'raw data'!AD97-'raw data'!AD96</f>
        <v>0</v>
      </c>
      <c r="AH97" t="str">
        <f>'raw data'!AE97</f>
        <v>executing lhs@mpl train/test samples at xlarge; mpl @ hm-xl, hp-xl</v>
      </c>
    </row>
    <row r="98" spans="1:34">
      <c r="A98" s="1" t="str">
        <f>'raw data'!A98</f>
        <v>07/13/2012 09:59 GMT</v>
      </c>
      <c r="B98" s="1" t="str">
        <f>'raw data'!B98</f>
        <v>13.7.12</v>
      </c>
      <c r="C98" s="7">
        <f>'raw data'!C98-'raw data'!C97</f>
        <v>0</v>
      </c>
      <c r="D98" s="2">
        <f>'raw data'!D98-'raw data'!D97</f>
        <v>0</v>
      </c>
      <c r="E98" s="7">
        <f>'raw data'!E98-'raw data'!E97</f>
        <v>0</v>
      </c>
      <c r="F98" s="2">
        <f>'raw data'!F98-'raw data'!F97</f>
        <v>0</v>
      </c>
      <c r="G98" s="7">
        <f>'raw data'!G98-'raw data'!G97</f>
        <v>7</v>
      </c>
      <c r="H98" s="2">
        <f>'raw data'!H98-'raw data'!H97</f>
        <v>4.480000000000004</v>
      </c>
      <c r="I98" s="7">
        <f>'raw data'!I98-'raw data'!I97</f>
        <v>19</v>
      </c>
      <c r="J98" s="2">
        <f>'raw data'!J98-'raw data'!J97</f>
        <v>8.5499999999999989</v>
      </c>
      <c r="K98" s="7">
        <f>'raw data'!K98-'raw data'!K97</f>
        <v>19</v>
      </c>
      <c r="L98" s="2">
        <f>'raw data'!L98-'raw data'!L97</f>
        <v>3.1349999999999998</v>
      </c>
      <c r="M98" s="7">
        <f>'raw data'!M98-'raw data'!M97</f>
        <v>45</v>
      </c>
      <c r="N98" s="2">
        <f>'raw data'!N98-'raw data'!N97</f>
        <v>10.350000000000001</v>
      </c>
      <c r="O98" s="6">
        <f>'raw data'!O98-'raw data'!O97</f>
        <v>13.199000000000002</v>
      </c>
      <c r="P98" s="3">
        <f>'raw data'!P98-'raw data'!P97</f>
        <v>1.3199000000000005</v>
      </c>
      <c r="R98" s="8">
        <f>'raw data'!Q98-'raw data'!Q97</f>
        <v>1167611</v>
      </c>
      <c r="S98" s="13">
        <f t="shared" si="13"/>
        <v>1</v>
      </c>
      <c r="T98" s="3">
        <f>'raw data'!R98-'raw data'!R97</f>
        <v>0.11676109999999973</v>
      </c>
      <c r="U98" s="6">
        <f>'raw data'!S98-'raw data'!S97</f>
        <v>0.38499999999999979</v>
      </c>
      <c r="V98" s="3">
        <f>'raw data'!T98-'raw data'!T97</f>
        <v>4.8124999999999973E-2</v>
      </c>
      <c r="W98" s="3">
        <f t="shared" si="14"/>
        <v>0.01</v>
      </c>
      <c r="X98" s="11">
        <f>'raw data'!U98-'raw data'!U97</f>
        <v>0</v>
      </c>
      <c r="Y98" s="12">
        <f>'raw data'!V98-'raw data'!V97</f>
        <v>0</v>
      </c>
      <c r="Z98" s="5">
        <f>'raw data'!W98-'raw data'!W97</f>
        <v>3.0000000000000027E-3</v>
      </c>
      <c r="AA98" s="4">
        <f>'raw data'!X98-'raw data'!X97</f>
        <v>0</v>
      </c>
      <c r="AB98" s="5">
        <f>'raw data'!Y98-'raw data'!Y97</f>
        <v>2.9000000000000012E-2</v>
      </c>
      <c r="AC98" s="4">
        <f>'raw data'!Z98-'raw data'!Z97</f>
        <v>0</v>
      </c>
      <c r="AD98" s="5">
        <f>'raw data'!AA98-'raw data'!AA97</f>
        <v>0</v>
      </c>
      <c r="AE98" s="4">
        <f>'raw data'!AB98-'raw data'!AB97</f>
        <v>0</v>
      </c>
      <c r="AF98" s="5">
        <f>'raw data'!AC98-'raw data'!AC97</f>
        <v>0</v>
      </c>
      <c r="AG98" s="4">
        <f>'raw data'!AD98-'raw data'!AD97</f>
        <v>0</v>
      </c>
      <c r="AH98" t="str">
        <f>'raw data'!AE98</f>
        <v>mpl @ hm-xl, hp-xl</v>
      </c>
    </row>
    <row r="99" spans="1:34">
      <c r="A99" s="1" t="str">
        <f>'raw data'!A99</f>
        <v>07/14/2012 12:59 GMT</v>
      </c>
      <c r="B99" s="1" t="str">
        <f>'raw data'!B99</f>
        <v>14.7.12</v>
      </c>
      <c r="C99" s="7">
        <f>'raw data'!C99-'raw data'!C98</f>
        <v>0</v>
      </c>
      <c r="D99" s="2">
        <f>'raw data'!D99-'raw data'!D98</f>
        <v>0</v>
      </c>
      <c r="E99" s="7">
        <f>'raw data'!E99-'raw data'!E98</f>
        <v>0</v>
      </c>
      <c r="F99" s="2">
        <f>'raw data'!F99-'raw data'!F98</f>
        <v>0</v>
      </c>
      <c r="G99" s="7">
        <f>'raw data'!G99-'raw data'!G98</f>
        <v>0</v>
      </c>
      <c r="H99" s="2">
        <f>'raw data'!H99-'raw data'!H98</f>
        <v>0</v>
      </c>
      <c r="I99" s="7">
        <f>'raw data'!I99-'raw data'!I98</f>
        <v>36</v>
      </c>
      <c r="J99" s="2">
        <f>'raw data'!J99-'raw data'!J98</f>
        <v>16.2</v>
      </c>
      <c r="K99" s="7">
        <f>'raw data'!K99-'raw data'!K98</f>
        <v>36</v>
      </c>
      <c r="L99" s="2">
        <f>'raw data'!L99-'raw data'!L98</f>
        <v>5.94</v>
      </c>
      <c r="M99" s="7">
        <f>'raw data'!M99-'raw data'!M98</f>
        <v>72</v>
      </c>
      <c r="N99" s="2">
        <f>'raw data'!N99-'raw data'!N98</f>
        <v>16.559999999999995</v>
      </c>
      <c r="O99" s="6">
        <f>'raw data'!O99-'raw data'!O98</f>
        <v>22.257999999999996</v>
      </c>
      <c r="P99" s="3">
        <f>'raw data'!P99-'raw data'!P98</f>
        <v>2.2257999999999996</v>
      </c>
      <c r="R99" s="8">
        <f>'raw data'!Q99-'raw data'!Q98</f>
        <v>386096</v>
      </c>
      <c r="S99" s="13">
        <f t="shared" si="13"/>
        <v>1</v>
      </c>
      <c r="T99" s="3">
        <f>'raw data'!R99-'raw data'!R98</f>
        <v>3.8609600000000244E-2</v>
      </c>
      <c r="U99" s="6">
        <f>'raw data'!S99-'raw data'!S98</f>
        <v>1.1520000000000006</v>
      </c>
      <c r="V99" s="3">
        <f>'raw data'!T99-'raw data'!T98</f>
        <v>0.14400000000000007</v>
      </c>
      <c r="W99" s="3">
        <f t="shared" si="14"/>
        <v>0.01</v>
      </c>
      <c r="X99" s="11">
        <f>'raw data'!U99-'raw data'!U98</f>
        <v>0</v>
      </c>
      <c r="Y99" s="12">
        <f>'raw data'!V99-'raw data'!V98</f>
        <v>0</v>
      </c>
      <c r="Z99" s="5">
        <f>'raw data'!W99-'raw data'!W98</f>
        <v>1.0000000000000009E-2</v>
      </c>
      <c r="AA99" s="4">
        <f>'raw data'!X99-'raw data'!X98</f>
        <v>0</v>
      </c>
      <c r="AB99" s="5">
        <f>'raw data'!Y99-'raw data'!Y98</f>
        <v>0.11</v>
      </c>
      <c r="AC99" s="4">
        <f>'raw data'!Z99-'raw data'!Z98</f>
        <v>0</v>
      </c>
      <c r="AD99" s="5">
        <f>'raw data'!AA99-'raw data'!AA98</f>
        <v>0</v>
      </c>
      <c r="AE99" s="4">
        <f>'raw data'!AB99-'raw data'!AB98</f>
        <v>0</v>
      </c>
      <c r="AF99" s="5">
        <f>'raw data'!AC99-'raw data'!AC98</f>
        <v>1.3200000000000001E-4</v>
      </c>
      <c r="AG99" s="4">
        <f>'raw data'!AD99-'raw data'!AD98</f>
        <v>0</v>
      </c>
      <c r="AH99" t="str">
        <f>'raw data'!AE99</f>
        <v>mpl @ hm-xl, hp-xl</v>
      </c>
    </row>
    <row r="100" spans="1:34">
      <c r="A100" s="1" t="str">
        <f>'raw data'!A100</f>
        <v>07/15/2012 10:59 GMT</v>
      </c>
      <c r="B100" s="1" t="str">
        <f>'raw data'!B100</f>
        <v>15.7.12</v>
      </c>
      <c r="C100" s="7">
        <f>'raw data'!C100-'raw data'!C99</f>
        <v>0</v>
      </c>
      <c r="D100" s="2">
        <f>'raw data'!D100-'raw data'!D99</f>
        <v>0</v>
      </c>
      <c r="E100" s="7">
        <f>'raw data'!E100-'raw data'!E99</f>
        <v>0</v>
      </c>
      <c r="F100" s="2">
        <f>'raw data'!F100-'raw data'!F99</f>
        <v>0</v>
      </c>
      <c r="G100" s="7">
        <f>'raw data'!G100-'raw data'!G99</f>
        <v>0</v>
      </c>
      <c r="H100" s="2">
        <f>'raw data'!H100-'raw data'!H99</f>
        <v>0</v>
      </c>
      <c r="I100" s="7">
        <f>'raw data'!I100-'raw data'!I99</f>
        <v>13</v>
      </c>
      <c r="J100" s="2">
        <f>'raw data'!J100-'raw data'!J99</f>
        <v>5.8500000000000014</v>
      </c>
      <c r="K100" s="7">
        <f>'raw data'!K100-'raw data'!K99</f>
        <v>17</v>
      </c>
      <c r="L100" s="2">
        <f>'raw data'!L100-'raw data'!L99</f>
        <v>2.8049999999999997</v>
      </c>
      <c r="M100" s="7">
        <f>'raw data'!M100-'raw data'!M99</f>
        <v>30</v>
      </c>
      <c r="N100" s="2">
        <f>'raw data'!N100-'raw data'!N99</f>
        <v>6.9000000000000057</v>
      </c>
      <c r="O100" s="6">
        <f>'raw data'!O100-'raw data'!O99</f>
        <v>11.00800000000001</v>
      </c>
      <c r="P100" s="3">
        <f>'raw data'!P100-'raw data'!P99</f>
        <v>1.1008000000000013</v>
      </c>
      <c r="R100" s="8">
        <f>'raw data'!Q100-'raw data'!Q99</f>
        <v>178059</v>
      </c>
      <c r="S100" s="13">
        <f t="shared" si="13"/>
        <v>1</v>
      </c>
      <c r="T100" s="3">
        <f>'raw data'!R100-'raw data'!R99</f>
        <v>1.780589999999993E-2</v>
      </c>
      <c r="U100" s="6">
        <f>'raw data'!S100-'raw data'!S99</f>
        <v>0</v>
      </c>
      <c r="V100" s="3">
        <f>'raw data'!T100-'raw data'!T99</f>
        <v>0</v>
      </c>
      <c r="W100" s="3">
        <f t="shared" si="14"/>
        <v>0</v>
      </c>
      <c r="X100" s="11">
        <f>'raw data'!U100-'raw data'!U99</f>
        <v>0</v>
      </c>
      <c r="Y100" s="12">
        <f>'raw data'!V100-'raw data'!V99</f>
        <v>0</v>
      </c>
      <c r="Z100" s="5">
        <f>'raw data'!W100-'raw data'!W99</f>
        <v>5.0000000000000044E-3</v>
      </c>
      <c r="AA100" s="4">
        <f>'raw data'!X100-'raw data'!X99</f>
        <v>0</v>
      </c>
      <c r="AB100" s="5">
        <f>'raw data'!Y100-'raw data'!Y99</f>
        <v>4.200000000000001E-2</v>
      </c>
      <c r="AC100" s="4">
        <f>'raw data'!Z100-'raw data'!Z99</f>
        <v>0</v>
      </c>
      <c r="AD100" s="5">
        <f>'raw data'!AA100-'raw data'!AA99</f>
        <v>0</v>
      </c>
      <c r="AE100" s="4">
        <f>'raw data'!AB100-'raw data'!AB99</f>
        <v>0</v>
      </c>
      <c r="AF100" s="5">
        <f>'raw data'!AC100-'raw data'!AC99</f>
        <v>0</v>
      </c>
      <c r="AG100" s="4">
        <f>'raw data'!AD100-'raw data'!AD99</f>
        <v>0</v>
      </c>
      <c r="AH100" t="str">
        <f>'raw data'!AE100</f>
        <v>mpl @ hm-xl, hp-xl</v>
      </c>
    </row>
    <row r="101" spans="1:34">
      <c r="A101" s="1" t="str">
        <f>'raw data'!A101</f>
        <v>07/16/2012 10:59 GMT</v>
      </c>
      <c r="B101" s="1" t="str">
        <f>'raw data'!B101</f>
        <v>16.7.12</v>
      </c>
      <c r="C101" s="7">
        <f>'raw data'!C101-'raw data'!C100</f>
        <v>0</v>
      </c>
      <c r="D101" s="2">
        <f>'raw data'!D101-'raw data'!D100</f>
        <v>0</v>
      </c>
      <c r="E101" s="7">
        <f>'raw data'!E101-'raw data'!E100</f>
        <v>0</v>
      </c>
      <c r="F101" s="2">
        <f>'raw data'!F101-'raw data'!F100</f>
        <v>0</v>
      </c>
      <c r="G101" s="7">
        <f>'raw data'!G101-'raw data'!G100</f>
        <v>0</v>
      </c>
      <c r="H101" s="2">
        <f>'raw data'!H101-'raw data'!H100</f>
        <v>0</v>
      </c>
      <c r="I101" s="7">
        <f>'raw data'!I101-'raw data'!I100</f>
        <v>0</v>
      </c>
      <c r="J101" s="2">
        <f>'raw data'!J101-'raw data'!J100</f>
        <v>0</v>
      </c>
      <c r="K101" s="7">
        <f>'raw data'!K101-'raw data'!K100</f>
        <v>24</v>
      </c>
      <c r="L101" s="2">
        <f>'raw data'!L101-'raw data'!L100</f>
        <v>3.9600000000000009</v>
      </c>
      <c r="M101" s="7">
        <f>'raw data'!M101-'raw data'!M100</f>
        <v>24</v>
      </c>
      <c r="N101" s="2">
        <f>'raw data'!N101-'raw data'!N100</f>
        <v>5.519999999999996</v>
      </c>
      <c r="O101" s="6">
        <f>'raw data'!O101-'raw data'!O100</f>
        <v>13.870999999999995</v>
      </c>
      <c r="P101" s="3">
        <f>'raw data'!P101-'raw data'!P100</f>
        <v>1.3870999999999984</v>
      </c>
      <c r="R101" s="8">
        <f>'raw data'!Q101-'raw data'!Q100</f>
        <v>57192</v>
      </c>
      <c r="S101" s="13">
        <f t="shared" ref="S101" si="15">(R101-Q101)/R101</f>
        <v>1</v>
      </c>
      <c r="T101" s="3">
        <f>'raw data'!R101-'raw data'!R100</f>
        <v>5.7192000000001464E-3</v>
      </c>
      <c r="U101" s="6">
        <f>'raw data'!S101-'raw data'!S100</f>
        <v>0</v>
      </c>
      <c r="V101" s="3">
        <f>'raw data'!T101-'raw data'!T100</f>
        <v>0</v>
      </c>
      <c r="W101" s="3">
        <f t="shared" ref="W101" si="16">IF(U101,ROUNDUP((V101/U101)/24, 2),)</f>
        <v>0</v>
      </c>
      <c r="X101" s="11">
        <f>'raw data'!U101-'raw data'!U100</f>
        <v>0</v>
      </c>
      <c r="Y101" s="12">
        <f>'raw data'!V101-'raw data'!V100</f>
        <v>0</v>
      </c>
      <c r="Z101" s="5">
        <f>'raw data'!W101-'raw data'!W100</f>
        <v>1.0000000000000009E-3</v>
      </c>
      <c r="AA101" s="4">
        <f>'raw data'!X101-'raw data'!X100</f>
        <v>0</v>
      </c>
      <c r="AB101" s="5">
        <f>'raw data'!Y101-'raw data'!Y100</f>
        <v>1.100000000000001E-2</v>
      </c>
      <c r="AC101" s="4">
        <f>'raw data'!Z101-'raw data'!Z100</f>
        <v>0</v>
      </c>
      <c r="AD101" s="5">
        <f>'raw data'!AA101-'raw data'!AA100</f>
        <v>0</v>
      </c>
      <c r="AE101" s="4">
        <f>'raw data'!AB101-'raw data'!AB100</f>
        <v>0</v>
      </c>
      <c r="AF101" s="5">
        <f>'raw data'!AC101-'raw data'!AC100</f>
        <v>0</v>
      </c>
      <c r="AG101" s="4">
        <f>'raw data'!AD101-'raw data'!AD100</f>
        <v>0</v>
      </c>
      <c r="AH101" t="str">
        <f>'raw data'!AE101</f>
        <v>mpl @ hm-xl, hp-xl</v>
      </c>
    </row>
    <row r="102" spans="1:34">
      <c r="A102" s="1" t="str">
        <f>'raw data'!A102</f>
        <v>07/17/2012 10:59 GMT</v>
      </c>
      <c r="B102" s="1" t="str">
        <f>'raw data'!B102</f>
        <v>17.7.12</v>
      </c>
      <c r="C102" s="7">
        <f>'raw data'!C102-'raw data'!C101</f>
        <v>0</v>
      </c>
      <c r="D102" s="2">
        <f>'raw data'!D102-'raw data'!D101</f>
        <v>0</v>
      </c>
      <c r="E102" s="7">
        <f>'raw data'!E102-'raw data'!E101</f>
        <v>0</v>
      </c>
      <c r="F102" s="2">
        <f>'raw data'!F102-'raw data'!F101</f>
        <v>0</v>
      </c>
      <c r="G102" s="7">
        <f>'raw data'!G102-'raw data'!G101</f>
        <v>0</v>
      </c>
      <c r="H102" s="2">
        <f>'raw data'!H102-'raw data'!H101</f>
        <v>0</v>
      </c>
      <c r="I102" s="7">
        <f>'raw data'!I102-'raw data'!I101</f>
        <v>0</v>
      </c>
      <c r="J102" s="2">
        <f>'raw data'!J102-'raw data'!J101</f>
        <v>0</v>
      </c>
      <c r="K102" s="7">
        <f>'raw data'!K102-'raw data'!K101</f>
        <v>24</v>
      </c>
      <c r="L102" s="2">
        <f>'raw data'!L102-'raw data'!L101</f>
        <v>3.9600000000000009</v>
      </c>
      <c r="M102" s="7">
        <f>'raw data'!M102-'raw data'!M101</f>
        <v>24</v>
      </c>
      <c r="N102" s="2">
        <f>'raw data'!N102-'raw data'!N101</f>
        <v>5.5200000000000102</v>
      </c>
      <c r="O102" s="6">
        <f>'raw data'!O102-'raw data'!O101</f>
        <v>13.870999999999995</v>
      </c>
      <c r="P102" s="3">
        <f>'raw data'!P102-'raw data'!P101</f>
        <v>1.3871000000000002</v>
      </c>
      <c r="R102" s="8">
        <f>'raw data'!Q102-'raw data'!Q101</f>
        <v>163303</v>
      </c>
      <c r="S102" s="13">
        <f t="shared" ref="S102:S103" si="17">(R102-Q102)/R102</f>
        <v>1</v>
      </c>
      <c r="T102" s="3">
        <f>'raw data'!R102-'raw data'!R101</f>
        <v>1.6330299999999687E-2</v>
      </c>
      <c r="U102" s="6">
        <f>'raw data'!S102-'raw data'!S101</f>
        <v>0</v>
      </c>
      <c r="V102" s="3">
        <f>'raw data'!T102-'raw data'!T101</f>
        <v>0</v>
      </c>
      <c r="W102" s="3">
        <f t="shared" ref="W102:W103" si="18">IF(U102,ROUNDUP((V102/U102)/24, 2),)</f>
        <v>0</v>
      </c>
      <c r="X102" s="11">
        <f>'raw data'!U102-'raw data'!U101</f>
        <v>0</v>
      </c>
      <c r="Y102" s="12">
        <f>'raw data'!V102-'raw data'!V101</f>
        <v>0</v>
      </c>
      <c r="Z102" s="5">
        <f>'raw data'!W102-'raw data'!W101</f>
        <v>4.0000000000000036E-3</v>
      </c>
      <c r="AA102" s="4">
        <f>'raw data'!X102-'raw data'!X101</f>
        <v>0</v>
      </c>
      <c r="AB102" s="5">
        <f>'raw data'!Y102-'raw data'!Y101</f>
        <v>3.0999999999999972E-2</v>
      </c>
      <c r="AC102" s="4">
        <f>'raw data'!Z102-'raw data'!Z101</f>
        <v>0</v>
      </c>
      <c r="AD102" s="5">
        <f>'raw data'!AA102-'raw data'!AA101</f>
        <v>0</v>
      </c>
      <c r="AE102" s="4">
        <f>'raw data'!AB102-'raw data'!AB101</f>
        <v>0</v>
      </c>
      <c r="AF102" s="5">
        <f>'raw data'!AC102-'raw data'!AC101</f>
        <v>0</v>
      </c>
      <c r="AG102" s="4">
        <f>'raw data'!AD102-'raw data'!AD101</f>
        <v>0</v>
      </c>
      <c r="AH102" t="str">
        <f>'raw data'!AE102</f>
        <v>mpl @ hm-xl, hp-xl</v>
      </c>
    </row>
    <row r="103" spans="1:34">
      <c r="A103" s="1" t="str">
        <f>'raw data'!A103</f>
        <v>07/18/2012 09:59 GMT</v>
      </c>
      <c r="B103" s="1" t="str">
        <f>'raw data'!B103</f>
        <v>18.7.12</v>
      </c>
      <c r="C103" s="7">
        <f>'raw data'!C103-'raw data'!C102</f>
        <v>0</v>
      </c>
      <c r="D103" s="2">
        <f>'raw data'!D103-'raw data'!D102</f>
        <v>0</v>
      </c>
      <c r="E103" s="7">
        <f>'raw data'!E103-'raw data'!E102</f>
        <v>0</v>
      </c>
      <c r="F103" s="2">
        <f>'raw data'!F103-'raw data'!F102</f>
        <v>0</v>
      </c>
      <c r="G103" s="7">
        <f>'raw data'!G103-'raw data'!G102</f>
        <v>0</v>
      </c>
      <c r="H103" s="2">
        <f>'raw data'!H103-'raw data'!H102</f>
        <v>0</v>
      </c>
      <c r="I103" s="7">
        <f>'raw data'!I103-'raw data'!I102</f>
        <v>0</v>
      </c>
      <c r="J103" s="2">
        <f>'raw data'!J103-'raw data'!J102</f>
        <v>0</v>
      </c>
      <c r="K103" s="7">
        <f>'raw data'!K103-'raw data'!K102</f>
        <v>14</v>
      </c>
      <c r="L103" s="2">
        <f>'raw data'!L103-'raw data'!L102</f>
        <v>2.3099999999999987</v>
      </c>
      <c r="M103" s="7">
        <f>'raw data'!M103-'raw data'!M102</f>
        <v>14</v>
      </c>
      <c r="N103" s="2">
        <f>'raw data'!N103-'raw data'!N102</f>
        <v>3.2199999999999989</v>
      </c>
      <c r="O103" s="6">
        <f>'raw data'!O103-'raw data'!O102</f>
        <v>13.50800000000001</v>
      </c>
      <c r="P103" s="3">
        <f>'raw data'!P103-'raw data'!P102</f>
        <v>1.3508000000000013</v>
      </c>
      <c r="R103" s="8">
        <f>'raw data'!Q103-'raw data'!Q102</f>
        <v>31992</v>
      </c>
      <c r="S103" s="13">
        <f t="shared" si="17"/>
        <v>1</v>
      </c>
      <c r="T103" s="3">
        <f>'raw data'!R103-'raw data'!R102</f>
        <v>3.1992000000002907E-3</v>
      </c>
      <c r="U103" s="6">
        <f>'raw data'!S103-'raw data'!S102</f>
        <v>0.38499999999999979</v>
      </c>
      <c r="V103" s="3">
        <f>'raw data'!T103-'raw data'!T102</f>
        <v>4.8124999999999973E-2</v>
      </c>
      <c r="W103" s="3">
        <f t="shared" si="18"/>
        <v>0.01</v>
      </c>
      <c r="X103" s="11">
        <f>'raw data'!U103-'raw data'!U102</f>
        <v>0</v>
      </c>
      <c r="Y103" s="12">
        <f>'raw data'!V103-'raw data'!V102</f>
        <v>0</v>
      </c>
      <c r="Z103" s="5">
        <f>'raw data'!W103-'raw data'!W102</f>
        <v>2.9999999999999472E-3</v>
      </c>
      <c r="AA103" s="4">
        <f>'raw data'!X103-'raw data'!X102</f>
        <v>0</v>
      </c>
      <c r="AB103" s="5">
        <f>'raw data'!Y103-'raw data'!Y102</f>
        <v>3.7999999999999978E-2</v>
      </c>
      <c r="AC103" s="4">
        <f>'raw data'!Z103-'raw data'!Z102</f>
        <v>0</v>
      </c>
      <c r="AD103" s="5">
        <f>'raw data'!AA103-'raw data'!AA102</f>
        <v>0</v>
      </c>
      <c r="AE103" s="4">
        <f>'raw data'!AB103-'raw data'!AB102</f>
        <v>0</v>
      </c>
      <c r="AF103" s="5">
        <f>'raw data'!AC103-'raw data'!AC102</f>
        <v>0</v>
      </c>
      <c r="AG103" s="4">
        <f>'raw data'!AD103-'raw data'!AD102</f>
        <v>0</v>
      </c>
      <c r="AH103" t="str">
        <f>'raw data'!AE103</f>
        <v>cooling down</v>
      </c>
    </row>
    <row r="104" spans="1:34">
      <c r="A104" s="1" t="str">
        <f>'raw data'!A104</f>
        <v>07/19/2012 09:59 GMT</v>
      </c>
      <c r="B104" s="1" t="str">
        <f>'raw data'!B104</f>
        <v>19.7.12</v>
      </c>
      <c r="C104" s="7">
        <f>'raw data'!C104-'raw data'!C103</f>
        <v>0</v>
      </c>
      <c r="D104" s="2">
        <f>'raw data'!D104-'raw data'!D103</f>
        <v>0</v>
      </c>
      <c r="E104" s="7">
        <f>'raw data'!E104-'raw data'!E103</f>
        <v>0</v>
      </c>
      <c r="F104" s="2">
        <f>'raw data'!F104-'raw data'!F103</f>
        <v>0</v>
      </c>
      <c r="G104" s="7">
        <f>'raw data'!G104-'raw data'!G103</f>
        <v>0</v>
      </c>
      <c r="H104" s="2">
        <f>'raw data'!H104-'raw data'!H103</f>
        <v>0</v>
      </c>
      <c r="I104" s="7">
        <f>'raw data'!I104-'raw data'!I103</f>
        <v>0</v>
      </c>
      <c r="J104" s="2">
        <f>'raw data'!J104-'raw data'!J103</f>
        <v>0</v>
      </c>
      <c r="K104" s="7">
        <f>'raw data'!K104-'raw data'!K103</f>
        <v>0</v>
      </c>
      <c r="L104" s="2">
        <f>'raw data'!L104-'raw data'!L103</f>
        <v>0</v>
      </c>
      <c r="M104" s="7">
        <f>'raw data'!M104-'raw data'!M103</f>
        <v>0</v>
      </c>
      <c r="N104" s="2">
        <f>'raw data'!N104-'raw data'!N103</f>
        <v>0</v>
      </c>
      <c r="O104" s="6">
        <f>'raw data'!O104-'raw data'!O103</f>
        <v>12.902999999999992</v>
      </c>
      <c r="P104" s="3">
        <f>'raw data'!P104-'raw data'!P103</f>
        <v>1.2902999999999984</v>
      </c>
      <c r="R104" s="8">
        <f>'raw data'!Q104-'raw data'!Q103</f>
        <v>0</v>
      </c>
      <c r="S104" s="13" t="e">
        <f t="shared" ref="S104" si="19">(R104-Q104)/R104</f>
        <v>#DIV/0!</v>
      </c>
      <c r="T104" s="3">
        <f>'raw data'!R104-'raw data'!R103</f>
        <v>0</v>
      </c>
      <c r="U104" s="6">
        <f>'raw data'!S104-'raw data'!S103</f>
        <v>1.5379999999999994</v>
      </c>
      <c r="V104" s="3">
        <f>'raw data'!T104-'raw data'!T103</f>
        <v>0.19224999999999992</v>
      </c>
      <c r="W104" s="3">
        <f t="shared" ref="W104" si="20">IF(U104,ROUNDUP((V104/U104)/24, 2),)</f>
        <v>0.01</v>
      </c>
      <c r="X104" s="11">
        <f>'raw data'!U104-'raw data'!U103</f>
        <v>0</v>
      </c>
      <c r="Y104" s="12">
        <f>'raw data'!V104-'raw data'!V103</f>
        <v>0</v>
      </c>
      <c r="Z104" s="5">
        <f>'raw data'!W104-'raw data'!W103</f>
        <v>0</v>
      </c>
      <c r="AA104" s="4">
        <f>'raw data'!X104-'raw data'!X103</f>
        <v>0</v>
      </c>
      <c r="AB104" s="5">
        <f>'raw data'!Y104-'raw data'!Y103</f>
        <v>0</v>
      </c>
      <c r="AC104" s="4">
        <f>'raw data'!Z104-'raw data'!Z103</f>
        <v>0</v>
      </c>
      <c r="AD104" s="5">
        <f>'raw data'!AA104-'raw data'!AA103</f>
        <v>0</v>
      </c>
      <c r="AE104" s="4">
        <f>'raw data'!AB104-'raw data'!AB103</f>
        <v>0</v>
      </c>
      <c r="AF104" s="5">
        <f>'raw data'!AC104-'raw data'!AC103</f>
        <v>0</v>
      </c>
      <c r="AG104" s="4">
        <f>'raw data'!AD104-'raw data'!AD103</f>
        <v>0</v>
      </c>
      <c r="AH104" t="str">
        <f>'raw data'!AE104</f>
        <v>no activity</v>
      </c>
    </row>
  </sheetData>
  <conditionalFormatting sqref="C4:P19 R4:AG19">
    <cfRule type="cellIs" dxfId="726" priority="813" operator="greaterThan">
      <formula>0</formula>
    </cfRule>
  </conditionalFormatting>
  <conditionalFormatting sqref="W16">
    <cfRule type="cellIs" dxfId="725" priority="809" operator="greaterThan">
      <formula>0</formula>
    </cfRule>
  </conditionalFormatting>
  <conditionalFormatting sqref="W15">
    <cfRule type="cellIs" dxfId="724" priority="808" operator="greaterThan">
      <formula>0</formula>
    </cfRule>
  </conditionalFormatting>
  <conditionalFormatting sqref="W14">
    <cfRule type="cellIs" dxfId="723" priority="807" operator="greaterThan">
      <formula>0</formula>
    </cfRule>
  </conditionalFormatting>
  <conditionalFormatting sqref="W13">
    <cfRule type="cellIs" dxfId="722" priority="806" operator="greaterThan">
      <formula>0</formula>
    </cfRule>
  </conditionalFormatting>
  <conditionalFormatting sqref="W12">
    <cfRule type="cellIs" dxfId="721" priority="805" operator="greaterThan">
      <formula>0</formula>
    </cfRule>
  </conditionalFormatting>
  <conditionalFormatting sqref="W11">
    <cfRule type="cellIs" dxfId="720" priority="804" operator="greaterThan">
      <formula>0</formula>
    </cfRule>
  </conditionalFormatting>
  <conditionalFormatting sqref="W10">
    <cfRule type="cellIs" dxfId="719" priority="803" operator="greaterThan">
      <formula>0</formula>
    </cfRule>
  </conditionalFormatting>
  <conditionalFormatting sqref="W9">
    <cfRule type="cellIs" dxfId="718" priority="802" operator="greaterThan">
      <formula>0</formula>
    </cfRule>
  </conditionalFormatting>
  <conditionalFormatting sqref="W8">
    <cfRule type="cellIs" dxfId="717" priority="801" operator="greaterThan">
      <formula>0</formula>
    </cfRule>
  </conditionalFormatting>
  <conditionalFormatting sqref="W7">
    <cfRule type="cellIs" dxfId="716" priority="800" operator="greaterThan">
      <formula>0</formula>
    </cfRule>
  </conditionalFormatting>
  <conditionalFormatting sqref="W6">
    <cfRule type="cellIs" dxfId="715" priority="799" operator="greaterThan">
      <formula>0</formula>
    </cfRule>
  </conditionalFormatting>
  <conditionalFormatting sqref="W5">
    <cfRule type="cellIs" dxfId="714" priority="798" operator="greaterThan">
      <formula>0</formula>
    </cfRule>
  </conditionalFormatting>
  <conditionalFormatting sqref="W4">
    <cfRule type="cellIs" dxfId="713" priority="797" operator="greaterThan">
      <formula>0</formula>
    </cfRule>
  </conditionalFormatting>
  <conditionalFormatting sqref="W4:W18">
    <cfRule type="cellIs" dxfId="712" priority="795" operator="greaterThan">
      <formula>0.01</formula>
    </cfRule>
    <cfRule type="cellIs" dxfId="711" priority="796" operator="greaterThan">
      <formula>0.01</formula>
    </cfRule>
  </conditionalFormatting>
  <conditionalFormatting sqref="W19">
    <cfRule type="cellIs" dxfId="710" priority="792" operator="greaterThan">
      <formula>0.01</formula>
    </cfRule>
    <cfRule type="cellIs" dxfId="709" priority="793" operator="greaterThan">
      <formula>0.01</formula>
    </cfRule>
  </conditionalFormatting>
  <conditionalFormatting sqref="C20:P20 R20:AG20">
    <cfRule type="cellIs" dxfId="708" priority="791" operator="greaterThan">
      <formula>0</formula>
    </cfRule>
  </conditionalFormatting>
  <conditionalFormatting sqref="W20">
    <cfRule type="cellIs" dxfId="707" priority="789" operator="greaterThan">
      <formula>0.01</formula>
    </cfRule>
    <cfRule type="cellIs" dxfId="706" priority="790" operator="greaterThan">
      <formula>0.01</formula>
    </cfRule>
  </conditionalFormatting>
  <conditionalFormatting sqref="C21:P21 R21:AG21">
    <cfRule type="cellIs" dxfId="705" priority="788" operator="greaterThan">
      <formula>0</formula>
    </cfRule>
  </conditionalFormatting>
  <conditionalFormatting sqref="W21">
    <cfRule type="cellIs" dxfId="704" priority="786" operator="greaterThan">
      <formula>0.01</formula>
    </cfRule>
    <cfRule type="cellIs" dxfId="703" priority="787" operator="greaterThan">
      <formula>0.01</formula>
    </cfRule>
  </conditionalFormatting>
  <conditionalFormatting sqref="C22:P22 R22:AG22">
    <cfRule type="cellIs" dxfId="702" priority="785" operator="greaterThan">
      <formula>0</formula>
    </cfRule>
  </conditionalFormatting>
  <conditionalFormatting sqref="W22">
    <cfRule type="cellIs" dxfId="701" priority="783" operator="greaterThan">
      <formula>0.01</formula>
    </cfRule>
    <cfRule type="cellIs" dxfId="700" priority="784" operator="greaterThan">
      <formula>0.01</formula>
    </cfRule>
  </conditionalFormatting>
  <conditionalFormatting sqref="W4:W23 C23:P23 R23:AG23">
    <cfRule type="cellIs" dxfId="699" priority="782" operator="greaterThan">
      <formula>0</formula>
    </cfRule>
  </conditionalFormatting>
  <conditionalFormatting sqref="W4:W23">
    <cfRule type="cellIs" dxfId="698" priority="780" operator="greaterThan">
      <formula>0.01</formula>
    </cfRule>
    <cfRule type="cellIs" dxfId="697" priority="781" operator="greaterThan">
      <formula>0.01</formula>
    </cfRule>
  </conditionalFormatting>
  <conditionalFormatting sqref="AF23:AG23">
    <cfRule type="cellIs" dxfId="696" priority="779" operator="greaterThan">
      <formula>0</formula>
    </cfRule>
  </conditionalFormatting>
  <conditionalFormatting sqref="C24:P24 R24:AG24">
    <cfRule type="cellIs" dxfId="695" priority="778" operator="greaterThan">
      <formula>0</formula>
    </cfRule>
  </conditionalFormatting>
  <conditionalFormatting sqref="W24">
    <cfRule type="cellIs" dxfId="694" priority="776" operator="greaterThan">
      <formula>0.01</formula>
    </cfRule>
    <cfRule type="cellIs" dxfId="693" priority="777" operator="greaterThan">
      <formula>0.01</formula>
    </cfRule>
  </conditionalFormatting>
  <conditionalFormatting sqref="AF24:AG24">
    <cfRule type="cellIs" dxfId="692" priority="775" operator="greaterThan">
      <formula>0</formula>
    </cfRule>
  </conditionalFormatting>
  <conditionalFormatting sqref="C25:P25 R25:AG25">
    <cfRule type="cellIs" dxfId="691" priority="774" operator="greaterThan">
      <formula>0</formula>
    </cfRule>
  </conditionalFormatting>
  <conditionalFormatting sqref="W25">
    <cfRule type="cellIs" dxfId="690" priority="772" operator="greaterThan">
      <formula>0.01</formula>
    </cfRule>
    <cfRule type="cellIs" dxfId="689" priority="773" operator="greaterThan">
      <formula>0.01</formula>
    </cfRule>
  </conditionalFormatting>
  <conditionalFormatting sqref="AF25:AG25">
    <cfRule type="cellIs" dxfId="688" priority="771" operator="greaterThan">
      <formula>0</formula>
    </cfRule>
  </conditionalFormatting>
  <conditionalFormatting sqref="C26:P26 R26:AG26">
    <cfRule type="cellIs" dxfId="687" priority="770" operator="greaterThan">
      <formula>0</formula>
    </cfRule>
  </conditionalFormatting>
  <conditionalFormatting sqref="W26">
    <cfRule type="cellIs" dxfId="686" priority="768" operator="greaterThan">
      <formula>0.01</formula>
    </cfRule>
    <cfRule type="cellIs" dxfId="685" priority="769" operator="greaterThan">
      <formula>0.01</formula>
    </cfRule>
  </conditionalFormatting>
  <conditionalFormatting sqref="AF26:AG26">
    <cfRule type="cellIs" dxfId="684" priority="767" operator="greaterThan">
      <formula>0</formula>
    </cfRule>
  </conditionalFormatting>
  <conditionalFormatting sqref="C27:P27 R27:AG27">
    <cfRule type="cellIs" dxfId="683" priority="766" operator="greaterThan">
      <formula>0</formula>
    </cfRule>
  </conditionalFormatting>
  <conditionalFormatting sqref="W27">
    <cfRule type="cellIs" dxfId="682" priority="764" operator="greaterThan">
      <formula>0.01</formula>
    </cfRule>
    <cfRule type="cellIs" dxfId="681" priority="765" operator="greaterThan">
      <formula>0.01</formula>
    </cfRule>
  </conditionalFormatting>
  <conditionalFormatting sqref="AF27:AG27">
    <cfRule type="cellIs" dxfId="680" priority="763" operator="greaterThan">
      <formula>0</formula>
    </cfRule>
  </conditionalFormatting>
  <conditionalFormatting sqref="C28:P28 R28:AG28">
    <cfRule type="cellIs" dxfId="679" priority="762" operator="greaterThan">
      <formula>0</formula>
    </cfRule>
  </conditionalFormatting>
  <conditionalFormatting sqref="W28">
    <cfRule type="cellIs" dxfId="678" priority="760" operator="greaterThan">
      <formula>0.01</formula>
    </cfRule>
    <cfRule type="cellIs" dxfId="677" priority="761" operator="greaterThan">
      <formula>0.01</formula>
    </cfRule>
  </conditionalFormatting>
  <conditionalFormatting sqref="AF28:AG28">
    <cfRule type="cellIs" dxfId="676" priority="759" operator="greaterThan">
      <formula>0</formula>
    </cfRule>
  </conditionalFormatting>
  <conditionalFormatting sqref="C29:P29 R29:AG29">
    <cfRule type="cellIs" dxfId="675" priority="758" operator="greaterThan">
      <formula>0</formula>
    </cfRule>
  </conditionalFormatting>
  <conditionalFormatting sqref="W29">
    <cfRule type="cellIs" dxfId="674" priority="756" operator="greaterThan">
      <formula>0.01</formula>
    </cfRule>
    <cfRule type="cellIs" dxfId="673" priority="757" operator="greaterThan">
      <formula>0.01</formula>
    </cfRule>
  </conditionalFormatting>
  <conditionalFormatting sqref="AF29:AG29">
    <cfRule type="cellIs" dxfId="672" priority="755" operator="greaterThan">
      <formula>0</formula>
    </cfRule>
  </conditionalFormatting>
  <conditionalFormatting sqref="C30:P30 R30:AG30">
    <cfRule type="cellIs" dxfId="671" priority="754" operator="greaterThan">
      <formula>0</formula>
    </cfRule>
  </conditionalFormatting>
  <conditionalFormatting sqref="W30">
    <cfRule type="cellIs" dxfId="670" priority="752" operator="greaterThan">
      <formula>0.01</formula>
    </cfRule>
    <cfRule type="cellIs" dxfId="669" priority="753" operator="greaterThan">
      <formula>0.01</formula>
    </cfRule>
  </conditionalFormatting>
  <conditionalFormatting sqref="AF30:AG30">
    <cfRule type="cellIs" dxfId="668" priority="751" operator="greaterThan">
      <formula>0</formula>
    </cfRule>
  </conditionalFormatting>
  <conditionalFormatting sqref="C31:P31 R31:AG31">
    <cfRule type="cellIs" dxfId="667" priority="750" operator="greaterThan">
      <formula>0</formula>
    </cfRule>
  </conditionalFormatting>
  <conditionalFormatting sqref="W31">
    <cfRule type="cellIs" dxfId="666" priority="748" operator="greaterThan">
      <formula>0.01</formula>
    </cfRule>
    <cfRule type="cellIs" dxfId="665" priority="749" operator="greaterThan">
      <formula>0.01</formula>
    </cfRule>
  </conditionalFormatting>
  <conditionalFormatting sqref="AF31:AG31">
    <cfRule type="cellIs" dxfId="664" priority="747" operator="greaterThan">
      <formula>0</formula>
    </cfRule>
  </conditionalFormatting>
  <conditionalFormatting sqref="C32:P32 R32:AG32">
    <cfRule type="cellIs" dxfId="663" priority="746" operator="greaterThan">
      <formula>0</formula>
    </cfRule>
  </conditionalFormatting>
  <conditionalFormatting sqref="W32">
    <cfRule type="cellIs" dxfId="662" priority="744" operator="greaterThan">
      <formula>0.01</formula>
    </cfRule>
    <cfRule type="cellIs" dxfId="661" priority="745" operator="greaterThan">
      <formula>0.01</formula>
    </cfRule>
  </conditionalFormatting>
  <conditionalFormatting sqref="AF32:AG32">
    <cfRule type="cellIs" dxfId="660" priority="743" operator="greaterThan">
      <formula>0</formula>
    </cfRule>
  </conditionalFormatting>
  <conditionalFormatting sqref="C33:P33 R33:AG33">
    <cfRule type="cellIs" dxfId="659" priority="742" operator="greaterThan">
      <formula>0</formula>
    </cfRule>
  </conditionalFormatting>
  <conditionalFormatting sqref="W33">
    <cfRule type="cellIs" dxfId="658" priority="740" operator="greaterThan">
      <formula>0.01</formula>
    </cfRule>
    <cfRule type="cellIs" dxfId="657" priority="741" operator="greaterThan">
      <formula>0.01</formula>
    </cfRule>
  </conditionalFormatting>
  <conditionalFormatting sqref="AF33:AG33">
    <cfRule type="cellIs" dxfId="656" priority="739" operator="greaterThan">
      <formula>0</formula>
    </cfRule>
  </conditionalFormatting>
  <conditionalFormatting sqref="C34:P34 R34:AG34">
    <cfRule type="cellIs" dxfId="655" priority="738" operator="greaterThan">
      <formula>0</formula>
    </cfRule>
  </conditionalFormatting>
  <conditionalFormatting sqref="W34">
    <cfRule type="cellIs" dxfId="654" priority="736" operator="greaterThan">
      <formula>0.01</formula>
    </cfRule>
    <cfRule type="cellIs" dxfId="653" priority="737" operator="greaterThan">
      <formula>0.01</formula>
    </cfRule>
  </conditionalFormatting>
  <conditionalFormatting sqref="AF34:AG34">
    <cfRule type="cellIs" dxfId="652" priority="735" operator="greaterThan">
      <formula>0</formula>
    </cfRule>
  </conditionalFormatting>
  <conditionalFormatting sqref="C35:P35 R35:AG35">
    <cfRule type="cellIs" dxfId="651" priority="734" operator="greaterThan">
      <formula>0</formula>
    </cfRule>
  </conditionalFormatting>
  <conditionalFormatting sqref="W35">
    <cfRule type="cellIs" dxfId="650" priority="732" operator="greaterThan">
      <formula>0.01</formula>
    </cfRule>
    <cfRule type="cellIs" dxfId="649" priority="733" operator="greaterThan">
      <formula>0.01</formula>
    </cfRule>
  </conditionalFormatting>
  <conditionalFormatting sqref="AF35:AG35">
    <cfRule type="cellIs" dxfId="648" priority="731" operator="greaterThan">
      <formula>0</formula>
    </cfRule>
  </conditionalFormatting>
  <conditionalFormatting sqref="C36:P36 R36:AG36">
    <cfRule type="cellIs" dxfId="647" priority="730" operator="greaterThan">
      <formula>0</formula>
    </cfRule>
  </conditionalFormatting>
  <conditionalFormatting sqref="W36">
    <cfRule type="cellIs" dxfId="646" priority="728" operator="greaterThan">
      <formula>0.01</formula>
    </cfRule>
    <cfRule type="cellIs" dxfId="645" priority="729" operator="greaterThan">
      <formula>0.01</formula>
    </cfRule>
  </conditionalFormatting>
  <conditionalFormatting sqref="AF36:AG36">
    <cfRule type="cellIs" dxfId="644" priority="727" operator="greaterThan">
      <formula>0</formula>
    </cfRule>
  </conditionalFormatting>
  <conditionalFormatting sqref="C37:P37 R37:AG37">
    <cfRule type="cellIs" dxfId="643" priority="726" operator="greaterThan">
      <formula>0</formula>
    </cfRule>
  </conditionalFormatting>
  <conditionalFormatting sqref="W37">
    <cfRule type="cellIs" dxfId="642" priority="724" operator="greaterThan">
      <formula>0.01</formula>
    </cfRule>
    <cfRule type="cellIs" dxfId="641" priority="725" operator="greaterThan">
      <formula>0.01</formula>
    </cfRule>
  </conditionalFormatting>
  <conditionalFormatting sqref="AF37:AG37">
    <cfRule type="cellIs" dxfId="640" priority="723" operator="greaterThan">
      <formula>0</formula>
    </cfRule>
  </conditionalFormatting>
  <conditionalFormatting sqref="S32">
    <cfRule type="cellIs" dxfId="639" priority="712" operator="greaterThan">
      <formula>0</formula>
    </cfRule>
  </conditionalFormatting>
  <conditionalFormatting sqref="S32">
    <cfRule type="cellIs" dxfId="638" priority="713" operator="greaterThan">
      <formula>0</formula>
    </cfRule>
  </conditionalFormatting>
  <conditionalFormatting sqref="C38:P38 R38:AG38">
    <cfRule type="cellIs" dxfId="637" priority="711" operator="greaterThan">
      <formula>0</formula>
    </cfRule>
  </conditionalFormatting>
  <conditionalFormatting sqref="W38">
    <cfRule type="cellIs" dxfId="636" priority="709" operator="greaterThan">
      <formula>0.01</formula>
    </cfRule>
    <cfRule type="cellIs" dxfId="635" priority="710" operator="greaterThan">
      <formula>0.01</formula>
    </cfRule>
  </conditionalFormatting>
  <conditionalFormatting sqref="AF38:AG38">
    <cfRule type="cellIs" dxfId="634" priority="708" operator="greaterThan">
      <formula>0</formula>
    </cfRule>
  </conditionalFormatting>
  <conditionalFormatting sqref="S38">
    <cfRule type="cellIs" dxfId="633" priority="707" operator="greaterThan">
      <formula>0</formula>
    </cfRule>
  </conditionalFormatting>
  <conditionalFormatting sqref="S38">
    <cfRule type="cellIs" dxfId="632" priority="706" operator="greaterThan">
      <formula>0</formula>
    </cfRule>
  </conditionalFormatting>
  <conditionalFormatting sqref="S38">
    <cfRule type="cellIs" dxfId="631" priority="705" operator="greaterThan">
      <formula>0</formula>
    </cfRule>
  </conditionalFormatting>
  <conditionalFormatting sqref="C39:P39 R39:AG39">
    <cfRule type="cellIs" dxfId="630" priority="703" operator="greaterThan">
      <formula>0</formula>
    </cfRule>
  </conditionalFormatting>
  <conditionalFormatting sqref="W39">
    <cfRule type="cellIs" dxfId="629" priority="701" operator="greaterThan">
      <formula>0.01</formula>
    </cfRule>
    <cfRule type="cellIs" dxfId="628" priority="702" operator="greaterThan">
      <formula>0.01</formula>
    </cfRule>
  </conditionalFormatting>
  <conditionalFormatting sqref="AF39:AG39">
    <cfRule type="cellIs" dxfId="627" priority="700" operator="greaterThan">
      <formula>0</formula>
    </cfRule>
  </conditionalFormatting>
  <conditionalFormatting sqref="S39">
    <cfRule type="cellIs" dxfId="626" priority="699" operator="greaterThan">
      <formula>0</formula>
    </cfRule>
  </conditionalFormatting>
  <conditionalFormatting sqref="S39">
    <cfRule type="cellIs" dxfId="625" priority="698" operator="greaterThan">
      <formula>0</formula>
    </cfRule>
  </conditionalFormatting>
  <conditionalFormatting sqref="S39">
    <cfRule type="cellIs" dxfId="624" priority="697" operator="greaterThan">
      <formula>0</formula>
    </cfRule>
  </conditionalFormatting>
  <conditionalFormatting sqref="C40:P40 R40:AG40">
    <cfRule type="cellIs" dxfId="623" priority="695" operator="greaterThan">
      <formula>0</formula>
    </cfRule>
  </conditionalFormatting>
  <conditionalFormatting sqref="W40">
    <cfRule type="cellIs" dxfId="622" priority="693" operator="greaterThan">
      <formula>0.01</formula>
    </cfRule>
    <cfRule type="cellIs" dxfId="621" priority="694" operator="greaterThan">
      <formula>0.01</formula>
    </cfRule>
  </conditionalFormatting>
  <conditionalFormatting sqref="AF40:AG40">
    <cfRule type="cellIs" dxfId="620" priority="692" operator="greaterThan">
      <formula>0</formula>
    </cfRule>
  </conditionalFormatting>
  <conditionalFormatting sqref="S40">
    <cfRule type="cellIs" dxfId="619" priority="691" operator="greaterThan">
      <formula>0</formula>
    </cfRule>
  </conditionalFormatting>
  <conditionalFormatting sqref="S40">
    <cfRule type="cellIs" dxfId="618" priority="690" operator="greaterThan">
      <formula>0</formula>
    </cfRule>
  </conditionalFormatting>
  <conditionalFormatting sqref="S40">
    <cfRule type="cellIs" dxfId="617" priority="689" operator="greaterThan">
      <formula>0</formula>
    </cfRule>
  </conditionalFormatting>
  <conditionalFormatting sqref="C41:P41 R41:AG41">
    <cfRule type="cellIs" dxfId="616" priority="687" operator="greaterThan">
      <formula>0</formula>
    </cfRule>
  </conditionalFormatting>
  <conditionalFormatting sqref="W41">
    <cfRule type="cellIs" dxfId="615" priority="685" operator="greaterThan">
      <formula>0.01</formula>
    </cfRule>
    <cfRule type="cellIs" dxfId="614" priority="686" operator="greaterThan">
      <formula>0.01</formula>
    </cfRule>
  </conditionalFormatting>
  <conditionalFormatting sqref="AF41:AG41">
    <cfRule type="cellIs" dxfId="613" priority="684" operator="greaterThan">
      <formula>0</formula>
    </cfRule>
  </conditionalFormatting>
  <conditionalFormatting sqref="S41">
    <cfRule type="cellIs" dxfId="612" priority="683" operator="greaterThan">
      <formula>0</formula>
    </cfRule>
  </conditionalFormatting>
  <conditionalFormatting sqref="S41">
    <cfRule type="cellIs" dxfId="611" priority="682" operator="greaterThan">
      <formula>0</formula>
    </cfRule>
  </conditionalFormatting>
  <conditionalFormatting sqref="S41">
    <cfRule type="cellIs" dxfId="610" priority="681" operator="greaterThan">
      <formula>0</formula>
    </cfRule>
  </conditionalFormatting>
  <conditionalFormatting sqref="C42:P42 R42:AG42">
    <cfRule type="cellIs" dxfId="609" priority="679" operator="greaterThan">
      <formula>0</formula>
    </cfRule>
  </conditionalFormatting>
  <conditionalFormatting sqref="W42">
    <cfRule type="cellIs" dxfId="608" priority="677" operator="greaterThan">
      <formula>0.01</formula>
    </cfRule>
    <cfRule type="cellIs" dxfId="607" priority="678" operator="greaterThan">
      <formula>0.01</formula>
    </cfRule>
  </conditionalFormatting>
  <conditionalFormatting sqref="AF42:AG42">
    <cfRule type="cellIs" dxfId="606" priority="676" operator="greaterThan">
      <formula>0</formula>
    </cfRule>
  </conditionalFormatting>
  <conditionalFormatting sqref="S42">
    <cfRule type="cellIs" dxfId="605" priority="675" operator="greaterThan">
      <formula>0</formula>
    </cfRule>
  </conditionalFormatting>
  <conditionalFormatting sqref="S42">
    <cfRule type="cellIs" dxfId="604" priority="674" operator="greaterThan">
      <formula>0</formula>
    </cfRule>
  </conditionalFormatting>
  <conditionalFormatting sqref="S42">
    <cfRule type="cellIs" dxfId="603" priority="673" operator="greaterThan">
      <formula>0</formula>
    </cfRule>
  </conditionalFormatting>
  <conditionalFormatting sqref="C43:P43 R43:AG43">
    <cfRule type="cellIs" dxfId="602" priority="665" operator="greaterThan">
      <formula>0</formula>
    </cfRule>
  </conditionalFormatting>
  <conditionalFormatting sqref="W43">
    <cfRule type="cellIs" dxfId="601" priority="663" operator="greaterThan">
      <formula>0.01</formula>
    </cfRule>
    <cfRule type="cellIs" dxfId="600" priority="664" operator="greaterThan">
      <formula>0.01</formula>
    </cfRule>
  </conditionalFormatting>
  <conditionalFormatting sqref="AF43:AG43">
    <cfRule type="cellIs" dxfId="599" priority="662" operator="greaterThan">
      <formula>0</formula>
    </cfRule>
  </conditionalFormatting>
  <conditionalFormatting sqref="S43">
    <cfRule type="cellIs" dxfId="598" priority="661" operator="greaterThan">
      <formula>0</formula>
    </cfRule>
  </conditionalFormatting>
  <conditionalFormatting sqref="S43">
    <cfRule type="cellIs" dxfId="597" priority="660" operator="greaterThan">
      <formula>0</formula>
    </cfRule>
  </conditionalFormatting>
  <conditionalFormatting sqref="S43">
    <cfRule type="cellIs" dxfId="596" priority="659" operator="greaterThan">
      <formula>0</formula>
    </cfRule>
  </conditionalFormatting>
  <conditionalFormatting sqref="C44:P44 R44:AG44">
    <cfRule type="cellIs" dxfId="595" priority="651" operator="greaterThan">
      <formula>0</formula>
    </cfRule>
  </conditionalFormatting>
  <conditionalFormatting sqref="W44">
    <cfRule type="cellIs" dxfId="594" priority="649" operator="greaterThan">
      <formula>0.01</formula>
    </cfRule>
    <cfRule type="cellIs" dxfId="593" priority="650" operator="greaterThan">
      <formula>0.01</formula>
    </cfRule>
  </conditionalFormatting>
  <conditionalFormatting sqref="AF44:AG44">
    <cfRule type="cellIs" dxfId="592" priority="648" operator="greaterThan">
      <formula>0</formula>
    </cfRule>
  </conditionalFormatting>
  <conditionalFormatting sqref="S44">
    <cfRule type="cellIs" dxfId="591" priority="647" operator="greaterThan">
      <formula>0</formula>
    </cfRule>
  </conditionalFormatting>
  <conditionalFormatting sqref="S44">
    <cfRule type="cellIs" dxfId="590" priority="646" operator="greaterThan">
      <formula>0</formula>
    </cfRule>
  </conditionalFormatting>
  <conditionalFormatting sqref="S44">
    <cfRule type="cellIs" dxfId="589" priority="645" operator="greaterThan">
      <formula>0</formula>
    </cfRule>
  </conditionalFormatting>
  <conditionalFormatting sqref="C45:P45 R45:AG45">
    <cfRule type="cellIs" dxfId="588" priority="637" operator="greaterThan">
      <formula>0</formula>
    </cfRule>
  </conditionalFormatting>
  <conditionalFormatting sqref="W45">
    <cfRule type="cellIs" dxfId="587" priority="635" operator="greaterThan">
      <formula>0.01</formula>
    </cfRule>
    <cfRule type="cellIs" dxfId="586" priority="636" operator="greaterThan">
      <formula>0.01</formula>
    </cfRule>
  </conditionalFormatting>
  <conditionalFormatting sqref="AF45:AG45">
    <cfRule type="cellIs" dxfId="585" priority="634" operator="greaterThan">
      <formula>0</formula>
    </cfRule>
  </conditionalFormatting>
  <conditionalFormatting sqref="S45">
    <cfRule type="cellIs" dxfId="584" priority="633" operator="greaterThan">
      <formula>0</formula>
    </cfRule>
  </conditionalFormatting>
  <conditionalFormatting sqref="S45">
    <cfRule type="cellIs" dxfId="583" priority="632" operator="greaterThan">
      <formula>0</formula>
    </cfRule>
  </conditionalFormatting>
  <conditionalFormatting sqref="S45">
    <cfRule type="cellIs" dxfId="582" priority="631" operator="greaterThan">
      <formula>0</formula>
    </cfRule>
  </conditionalFormatting>
  <conditionalFormatting sqref="C46:P46 R46:AG46">
    <cfRule type="cellIs" dxfId="581" priority="623" operator="greaterThan">
      <formula>0</formula>
    </cfRule>
  </conditionalFormatting>
  <conditionalFormatting sqref="W46">
    <cfRule type="cellIs" dxfId="580" priority="621" operator="greaterThan">
      <formula>0.01</formula>
    </cfRule>
    <cfRule type="cellIs" dxfId="579" priority="622" operator="greaterThan">
      <formula>0.01</formula>
    </cfRule>
  </conditionalFormatting>
  <conditionalFormatting sqref="AF46:AG46">
    <cfRule type="cellIs" dxfId="578" priority="620" operator="greaterThan">
      <formula>0</formula>
    </cfRule>
  </conditionalFormatting>
  <conditionalFormatting sqref="S46">
    <cfRule type="cellIs" dxfId="577" priority="619" operator="greaterThan">
      <formula>0</formula>
    </cfRule>
  </conditionalFormatting>
  <conditionalFormatting sqref="S46">
    <cfRule type="cellIs" dxfId="576" priority="618" operator="greaterThan">
      <formula>0</formula>
    </cfRule>
  </conditionalFormatting>
  <conditionalFormatting sqref="S46">
    <cfRule type="cellIs" dxfId="575" priority="617" operator="greaterThan">
      <formula>0</formula>
    </cfRule>
  </conditionalFormatting>
  <conditionalFormatting sqref="C47:P47 R47:AG47">
    <cfRule type="cellIs" dxfId="574" priority="609" operator="greaterThan">
      <formula>0</formula>
    </cfRule>
  </conditionalFormatting>
  <conditionalFormatting sqref="W47">
    <cfRule type="cellIs" dxfId="573" priority="607" operator="greaterThan">
      <formula>0.01</formula>
    </cfRule>
    <cfRule type="cellIs" dxfId="572" priority="608" operator="greaterThan">
      <formula>0.01</formula>
    </cfRule>
  </conditionalFormatting>
  <conditionalFormatting sqref="AF47:AG47">
    <cfRule type="cellIs" dxfId="571" priority="606" operator="greaterThan">
      <formula>0</formula>
    </cfRule>
  </conditionalFormatting>
  <conditionalFormatting sqref="S47">
    <cfRule type="cellIs" dxfId="570" priority="605" operator="greaterThan">
      <formula>0</formula>
    </cfRule>
  </conditionalFormatting>
  <conditionalFormatting sqref="S47">
    <cfRule type="cellIs" dxfId="569" priority="604" operator="greaterThan">
      <formula>0</formula>
    </cfRule>
  </conditionalFormatting>
  <conditionalFormatting sqref="S47">
    <cfRule type="cellIs" dxfId="568" priority="603" operator="greaterThan">
      <formula>0</formula>
    </cfRule>
  </conditionalFormatting>
  <conditionalFormatting sqref="C48:P48 R48:AG48">
    <cfRule type="cellIs" dxfId="567" priority="595" operator="greaterThan">
      <formula>0</formula>
    </cfRule>
  </conditionalFormatting>
  <conditionalFormatting sqref="W48">
    <cfRule type="cellIs" dxfId="566" priority="593" operator="greaterThan">
      <formula>0.01</formula>
    </cfRule>
    <cfRule type="cellIs" dxfId="565" priority="594" operator="greaterThan">
      <formula>0.01</formula>
    </cfRule>
  </conditionalFormatting>
  <conditionalFormatting sqref="AF48:AG48">
    <cfRule type="cellIs" dxfId="564" priority="592" operator="greaterThan">
      <formula>0</formula>
    </cfRule>
  </conditionalFormatting>
  <conditionalFormatting sqref="S48">
    <cfRule type="cellIs" dxfId="563" priority="591" operator="greaterThan">
      <formula>0</formula>
    </cfRule>
  </conditionalFormatting>
  <conditionalFormatting sqref="S48">
    <cfRule type="cellIs" dxfId="562" priority="590" operator="greaterThan">
      <formula>0</formula>
    </cfRule>
  </conditionalFormatting>
  <conditionalFormatting sqref="S48">
    <cfRule type="cellIs" dxfId="561" priority="589" operator="greaterThan">
      <formula>0</formula>
    </cfRule>
  </conditionalFormatting>
  <conditionalFormatting sqref="C49:P49 R49:AG49">
    <cfRule type="cellIs" dxfId="560" priority="581" operator="greaterThan">
      <formula>0</formula>
    </cfRule>
  </conditionalFormatting>
  <conditionalFormatting sqref="W49">
    <cfRule type="cellIs" dxfId="559" priority="579" operator="greaterThan">
      <formula>0.01</formula>
    </cfRule>
    <cfRule type="cellIs" dxfId="558" priority="580" operator="greaterThan">
      <formula>0.01</formula>
    </cfRule>
  </conditionalFormatting>
  <conditionalFormatting sqref="AF49:AG49">
    <cfRule type="cellIs" dxfId="557" priority="578" operator="greaterThan">
      <formula>0</formula>
    </cfRule>
  </conditionalFormatting>
  <conditionalFormatting sqref="S49">
    <cfRule type="cellIs" dxfId="556" priority="577" operator="greaterThan">
      <formula>0</formula>
    </cfRule>
  </conditionalFormatting>
  <conditionalFormatting sqref="S49">
    <cfRule type="cellIs" dxfId="555" priority="576" operator="greaterThan">
      <formula>0</formula>
    </cfRule>
  </conditionalFormatting>
  <conditionalFormatting sqref="S49">
    <cfRule type="cellIs" dxfId="554" priority="575" operator="greaterThan">
      <formula>0</formula>
    </cfRule>
  </conditionalFormatting>
  <conditionalFormatting sqref="C50:P52 R50:AG52">
    <cfRule type="cellIs" dxfId="553" priority="567" operator="greaterThan">
      <formula>0</formula>
    </cfRule>
  </conditionalFormatting>
  <conditionalFormatting sqref="W50:W52">
    <cfRule type="cellIs" dxfId="552" priority="565" operator="greaterThan">
      <formula>0.01</formula>
    </cfRule>
    <cfRule type="cellIs" dxfId="551" priority="566" operator="greaterThan">
      <formula>0.01</formula>
    </cfRule>
  </conditionalFormatting>
  <conditionalFormatting sqref="AF50:AG52">
    <cfRule type="cellIs" dxfId="550" priority="564" operator="greaterThan">
      <formula>0</formula>
    </cfRule>
  </conditionalFormatting>
  <conditionalFormatting sqref="S50:S52">
    <cfRule type="cellIs" dxfId="549" priority="563" operator="greaterThan">
      <formula>0</formula>
    </cfRule>
  </conditionalFormatting>
  <conditionalFormatting sqref="S50:S52">
    <cfRule type="cellIs" dxfId="548" priority="562" operator="greaterThan">
      <formula>0</formula>
    </cfRule>
  </conditionalFormatting>
  <conditionalFormatting sqref="S50:S52">
    <cfRule type="cellIs" dxfId="547" priority="561" operator="greaterThan">
      <formula>0</formula>
    </cfRule>
  </conditionalFormatting>
  <conditionalFormatting sqref="C53:P53 R53:AG53">
    <cfRule type="cellIs" dxfId="546" priority="553" operator="greaterThan">
      <formula>0</formula>
    </cfRule>
  </conditionalFormatting>
  <conditionalFormatting sqref="W53">
    <cfRule type="cellIs" dxfId="545" priority="551" operator="greaterThan">
      <formula>0.01</formula>
    </cfRule>
    <cfRule type="cellIs" dxfId="544" priority="552" operator="greaterThan">
      <formula>0.01</formula>
    </cfRule>
  </conditionalFormatting>
  <conditionalFormatting sqref="AF53:AG53">
    <cfRule type="cellIs" dxfId="543" priority="550" operator="greaterThan">
      <formula>0</formula>
    </cfRule>
  </conditionalFormatting>
  <conditionalFormatting sqref="S53">
    <cfRule type="cellIs" dxfId="542" priority="549" operator="greaterThan">
      <formula>0</formula>
    </cfRule>
  </conditionalFormatting>
  <conditionalFormatting sqref="S53">
    <cfRule type="cellIs" dxfId="541" priority="548" operator="greaterThan">
      <formula>0</formula>
    </cfRule>
  </conditionalFormatting>
  <conditionalFormatting sqref="S53">
    <cfRule type="cellIs" dxfId="540" priority="547" operator="greaterThan">
      <formula>0</formula>
    </cfRule>
  </conditionalFormatting>
  <conditionalFormatting sqref="C54:P54 R54:AG54">
    <cfRule type="cellIs" dxfId="539" priority="539" operator="greaterThan">
      <formula>0</formula>
    </cfRule>
  </conditionalFormatting>
  <conditionalFormatting sqref="W54">
    <cfRule type="cellIs" dxfId="538" priority="537" operator="greaterThan">
      <formula>0.01</formula>
    </cfRule>
    <cfRule type="cellIs" dxfId="537" priority="538" operator="greaterThan">
      <formula>0.01</formula>
    </cfRule>
  </conditionalFormatting>
  <conditionalFormatting sqref="AF54:AG54">
    <cfRule type="cellIs" dxfId="536" priority="536" operator="greaterThan">
      <formula>0</formula>
    </cfRule>
  </conditionalFormatting>
  <conditionalFormatting sqref="S54">
    <cfRule type="cellIs" dxfId="535" priority="535" operator="greaterThan">
      <formula>0</formula>
    </cfRule>
  </conditionalFormatting>
  <conditionalFormatting sqref="S54">
    <cfRule type="cellIs" dxfId="534" priority="534" operator="greaterThan">
      <formula>0</formula>
    </cfRule>
  </conditionalFormatting>
  <conditionalFormatting sqref="S54">
    <cfRule type="cellIs" dxfId="533" priority="533" operator="greaterThan">
      <formula>0</formula>
    </cfRule>
  </conditionalFormatting>
  <conditionalFormatting sqref="C55:P55 R55:AG55">
    <cfRule type="cellIs" dxfId="532" priority="519" operator="greaterThan">
      <formula>0</formula>
    </cfRule>
  </conditionalFormatting>
  <conditionalFormatting sqref="W55">
    <cfRule type="cellIs" dxfId="531" priority="517" operator="greaterThan">
      <formula>0.01</formula>
    </cfRule>
    <cfRule type="cellIs" dxfId="530" priority="518" operator="greaterThan">
      <formula>0.01</formula>
    </cfRule>
  </conditionalFormatting>
  <conditionalFormatting sqref="AF55:AG55">
    <cfRule type="cellIs" dxfId="529" priority="516" operator="greaterThan">
      <formula>0</formula>
    </cfRule>
  </conditionalFormatting>
  <conditionalFormatting sqref="S55">
    <cfRule type="cellIs" dxfId="528" priority="515" operator="greaterThan">
      <formula>0</formula>
    </cfRule>
  </conditionalFormatting>
  <conditionalFormatting sqref="S55">
    <cfRule type="cellIs" dxfId="527" priority="514" operator="greaterThan">
      <formula>0</formula>
    </cfRule>
  </conditionalFormatting>
  <conditionalFormatting sqref="S55">
    <cfRule type="cellIs" dxfId="526" priority="513" operator="greaterThan">
      <formula>0</formula>
    </cfRule>
  </conditionalFormatting>
  <conditionalFormatting sqref="C56:P56 R56:AG56">
    <cfRule type="cellIs" dxfId="525" priority="512" operator="greaterThan">
      <formula>0</formula>
    </cfRule>
  </conditionalFormatting>
  <conditionalFormatting sqref="W56">
    <cfRule type="cellIs" dxfId="524" priority="510" operator="greaterThan">
      <formula>0.01</formula>
    </cfRule>
    <cfRule type="cellIs" dxfId="523" priority="511" operator="greaterThan">
      <formula>0.01</formula>
    </cfRule>
  </conditionalFormatting>
  <conditionalFormatting sqref="AF56:AG56">
    <cfRule type="cellIs" dxfId="522" priority="509" operator="greaterThan">
      <formula>0</formula>
    </cfRule>
  </conditionalFormatting>
  <conditionalFormatting sqref="S56">
    <cfRule type="cellIs" dxfId="521" priority="508" operator="greaterThan">
      <formula>0</formula>
    </cfRule>
  </conditionalFormatting>
  <conditionalFormatting sqref="S56">
    <cfRule type="cellIs" dxfId="520" priority="507" operator="greaterThan">
      <formula>0</formula>
    </cfRule>
  </conditionalFormatting>
  <conditionalFormatting sqref="S56">
    <cfRule type="cellIs" dxfId="519" priority="506" operator="greaterThan">
      <formula>0</formula>
    </cfRule>
  </conditionalFormatting>
  <conditionalFormatting sqref="C57:P57 R57:AG57">
    <cfRule type="cellIs" dxfId="518" priority="505" operator="greaterThan">
      <formula>0</formula>
    </cfRule>
  </conditionalFormatting>
  <conditionalFormatting sqref="W57">
    <cfRule type="cellIs" dxfId="517" priority="503" operator="greaterThan">
      <formula>0.01</formula>
    </cfRule>
    <cfRule type="cellIs" dxfId="516" priority="504" operator="greaterThan">
      <formula>0.01</formula>
    </cfRule>
  </conditionalFormatting>
  <conditionalFormatting sqref="AF57:AG57">
    <cfRule type="cellIs" dxfId="515" priority="502" operator="greaterThan">
      <formula>0</formula>
    </cfRule>
  </conditionalFormatting>
  <conditionalFormatting sqref="S57">
    <cfRule type="cellIs" dxfId="514" priority="501" operator="greaterThan">
      <formula>0</formula>
    </cfRule>
  </conditionalFormatting>
  <conditionalFormatting sqref="S57">
    <cfRule type="cellIs" dxfId="513" priority="500" operator="greaterThan">
      <formula>0</formula>
    </cfRule>
  </conditionalFormatting>
  <conditionalFormatting sqref="S57">
    <cfRule type="cellIs" dxfId="512" priority="499" operator="greaterThan">
      <formula>0</formula>
    </cfRule>
  </conditionalFormatting>
  <conditionalFormatting sqref="C58:P58 R58:AG58">
    <cfRule type="cellIs" dxfId="511" priority="498" operator="greaterThan">
      <formula>0</formula>
    </cfRule>
  </conditionalFormatting>
  <conditionalFormatting sqref="W58">
    <cfRule type="cellIs" dxfId="510" priority="496" operator="greaterThan">
      <formula>0.01</formula>
    </cfRule>
    <cfRule type="cellIs" dxfId="509" priority="497" operator="greaterThan">
      <formula>0.01</formula>
    </cfRule>
  </conditionalFormatting>
  <conditionalFormatting sqref="AF58:AG58">
    <cfRule type="cellIs" dxfId="508" priority="495" operator="greaterThan">
      <formula>0</formula>
    </cfRule>
  </conditionalFormatting>
  <conditionalFormatting sqref="S58">
    <cfRule type="cellIs" dxfId="507" priority="494" operator="greaterThan">
      <formula>0</formula>
    </cfRule>
  </conditionalFormatting>
  <conditionalFormatting sqref="S58">
    <cfRule type="cellIs" dxfId="506" priority="493" operator="greaterThan">
      <formula>0</formula>
    </cfRule>
  </conditionalFormatting>
  <conditionalFormatting sqref="S58">
    <cfRule type="cellIs" dxfId="505" priority="492" operator="greaterThan">
      <formula>0</formula>
    </cfRule>
  </conditionalFormatting>
  <conditionalFormatting sqref="C59:P59 R59:AG59">
    <cfRule type="cellIs" dxfId="504" priority="491" operator="greaterThan">
      <formula>0</formula>
    </cfRule>
  </conditionalFormatting>
  <conditionalFormatting sqref="W59">
    <cfRule type="cellIs" dxfId="503" priority="489" operator="greaterThan">
      <formula>0.01</formula>
    </cfRule>
    <cfRule type="cellIs" dxfId="502" priority="490" operator="greaterThan">
      <formula>0.01</formula>
    </cfRule>
  </conditionalFormatting>
  <conditionalFormatting sqref="AF59:AG59">
    <cfRule type="cellIs" dxfId="501" priority="488" operator="greaterThan">
      <formula>0</formula>
    </cfRule>
  </conditionalFormatting>
  <conditionalFormatting sqref="S59">
    <cfRule type="cellIs" dxfId="500" priority="487" operator="greaterThan">
      <formula>0</formula>
    </cfRule>
  </conditionalFormatting>
  <conditionalFormatting sqref="S59">
    <cfRule type="cellIs" dxfId="499" priority="486" operator="greaterThan">
      <formula>0</formula>
    </cfRule>
  </conditionalFormatting>
  <conditionalFormatting sqref="S59">
    <cfRule type="cellIs" dxfId="498" priority="485" operator="greaterThan">
      <formula>0</formula>
    </cfRule>
  </conditionalFormatting>
  <conditionalFormatting sqref="C60:P60 R60:AG60">
    <cfRule type="cellIs" dxfId="497" priority="484" operator="greaterThan">
      <formula>0</formula>
    </cfRule>
  </conditionalFormatting>
  <conditionalFormatting sqref="W60">
    <cfRule type="cellIs" dxfId="496" priority="482" operator="greaterThan">
      <formula>0.01</formula>
    </cfRule>
    <cfRule type="cellIs" dxfId="495" priority="483" operator="greaterThan">
      <formula>0.01</formula>
    </cfRule>
  </conditionalFormatting>
  <conditionalFormatting sqref="AF60:AG60">
    <cfRule type="cellIs" dxfId="494" priority="481" operator="greaterThan">
      <formula>0</formula>
    </cfRule>
  </conditionalFormatting>
  <conditionalFormatting sqref="S60">
    <cfRule type="cellIs" dxfId="493" priority="480" operator="greaterThan">
      <formula>0</formula>
    </cfRule>
  </conditionalFormatting>
  <conditionalFormatting sqref="S60">
    <cfRule type="cellIs" dxfId="492" priority="479" operator="greaterThan">
      <formula>0</formula>
    </cfRule>
  </conditionalFormatting>
  <conditionalFormatting sqref="S60">
    <cfRule type="cellIs" dxfId="491" priority="478" operator="greaterThan">
      <formula>0</formula>
    </cfRule>
  </conditionalFormatting>
  <conditionalFormatting sqref="C61:P61 R61:AG61">
    <cfRule type="cellIs" dxfId="490" priority="477" operator="greaterThan">
      <formula>0</formula>
    </cfRule>
  </conditionalFormatting>
  <conditionalFormatting sqref="W61">
    <cfRule type="cellIs" dxfId="489" priority="475" operator="greaterThan">
      <formula>0.01</formula>
    </cfRule>
    <cfRule type="cellIs" dxfId="488" priority="476" operator="greaterThan">
      <formula>0.01</formula>
    </cfRule>
  </conditionalFormatting>
  <conditionalFormatting sqref="AF61:AG61">
    <cfRule type="cellIs" dxfId="487" priority="474" operator="greaterThan">
      <formula>0</formula>
    </cfRule>
  </conditionalFormatting>
  <conditionalFormatting sqref="S61">
    <cfRule type="cellIs" dxfId="486" priority="473" operator="greaterThan">
      <formula>0</formula>
    </cfRule>
  </conditionalFormatting>
  <conditionalFormatting sqref="S61">
    <cfRule type="cellIs" dxfId="485" priority="472" operator="greaterThan">
      <formula>0</formula>
    </cfRule>
  </conditionalFormatting>
  <conditionalFormatting sqref="S61">
    <cfRule type="cellIs" dxfId="484" priority="471" operator="greaterThan">
      <formula>0</formula>
    </cfRule>
  </conditionalFormatting>
  <conditionalFormatting sqref="C62:P62 R62:AG62">
    <cfRule type="cellIs" dxfId="483" priority="470" operator="greaterThan">
      <formula>0</formula>
    </cfRule>
  </conditionalFormatting>
  <conditionalFormatting sqref="W62">
    <cfRule type="cellIs" dxfId="482" priority="468" operator="greaterThan">
      <formula>0.01</formula>
    </cfRule>
    <cfRule type="cellIs" dxfId="481" priority="469" operator="greaterThan">
      <formula>0.01</formula>
    </cfRule>
  </conditionalFormatting>
  <conditionalFormatting sqref="AF62:AG62">
    <cfRule type="cellIs" dxfId="480" priority="467" operator="greaterThan">
      <formula>0</formula>
    </cfRule>
  </conditionalFormatting>
  <conditionalFormatting sqref="S62">
    <cfRule type="cellIs" dxfId="479" priority="466" operator="greaterThan">
      <formula>0</formula>
    </cfRule>
  </conditionalFormatting>
  <conditionalFormatting sqref="S62">
    <cfRule type="cellIs" dxfId="478" priority="465" operator="greaterThan">
      <formula>0</formula>
    </cfRule>
  </conditionalFormatting>
  <conditionalFormatting sqref="S62">
    <cfRule type="cellIs" dxfId="477" priority="464" operator="greaterThan">
      <formula>0</formula>
    </cfRule>
  </conditionalFormatting>
  <conditionalFormatting sqref="C63:P63 R63:AG63">
    <cfRule type="cellIs" dxfId="476" priority="463" operator="greaterThan">
      <formula>0</formula>
    </cfRule>
  </conditionalFormatting>
  <conditionalFormatting sqref="W63">
    <cfRule type="cellIs" dxfId="475" priority="461" operator="greaterThan">
      <formula>0.01</formula>
    </cfRule>
    <cfRule type="cellIs" dxfId="474" priority="462" operator="greaterThan">
      <formula>0.01</formula>
    </cfRule>
  </conditionalFormatting>
  <conditionalFormatting sqref="AF63:AG63">
    <cfRule type="cellIs" dxfId="473" priority="460" operator="greaterThan">
      <formula>0</formula>
    </cfRule>
  </conditionalFormatting>
  <conditionalFormatting sqref="S63">
    <cfRule type="cellIs" dxfId="472" priority="459" operator="greaterThan">
      <formula>0</formula>
    </cfRule>
  </conditionalFormatting>
  <conditionalFormatting sqref="S63">
    <cfRule type="cellIs" dxfId="471" priority="458" operator="greaterThan">
      <formula>0</formula>
    </cfRule>
  </conditionalFormatting>
  <conditionalFormatting sqref="S63">
    <cfRule type="cellIs" dxfId="470" priority="457" operator="greaterThan">
      <formula>0</formula>
    </cfRule>
  </conditionalFormatting>
  <conditionalFormatting sqref="C64:P64 R64:AG64">
    <cfRule type="cellIs" dxfId="469" priority="456" operator="greaterThan">
      <formula>0</formula>
    </cfRule>
  </conditionalFormatting>
  <conditionalFormatting sqref="W64">
    <cfRule type="cellIs" dxfId="468" priority="454" operator="greaterThan">
      <formula>0.01</formula>
    </cfRule>
    <cfRule type="cellIs" dxfId="467" priority="455" operator="greaterThan">
      <formula>0.01</formula>
    </cfRule>
  </conditionalFormatting>
  <conditionalFormatting sqref="AF64:AG64">
    <cfRule type="cellIs" dxfId="466" priority="453" operator="greaterThan">
      <formula>0</formula>
    </cfRule>
  </conditionalFormatting>
  <conditionalFormatting sqref="S64">
    <cfRule type="cellIs" dxfId="465" priority="452" operator="greaterThan">
      <formula>0</formula>
    </cfRule>
  </conditionalFormatting>
  <conditionalFormatting sqref="S64">
    <cfRule type="cellIs" dxfId="464" priority="451" operator="greaterThan">
      <formula>0</formula>
    </cfRule>
  </conditionalFormatting>
  <conditionalFormatting sqref="S64">
    <cfRule type="cellIs" dxfId="463" priority="450" operator="greaterThan">
      <formula>0</formula>
    </cfRule>
  </conditionalFormatting>
  <conditionalFormatting sqref="C65:P65 R65:AG65">
    <cfRule type="cellIs" dxfId="462" priority="449" operator="greaterThan">
      <formula>0</formula>
    </cfRule>
  </conditionalFormatting>
  <conditionalFormatting sqref="W65">
    <cfRule type="cellIs" dxfId="461" priority="447" operator="greaterThan">
      <formula>0.01</formula>
    </cfRule>
    <cfRule type="cellIs" dxfId="460" priority="448" operator="greaterThan">
      <formula>0.01</formula>
    </cfRule>
  </conditionalFormatting>
  <conditionalFormatting sqref="AF65:AG65">
    <cfRule type="cellIs" dxfId="459" priority="446" operator="greaterThan">
      <formula>0</formula>
    </cfRule>
  </conditionalFormatting>
  <conditionalFormatting sqref="S65">
    <cfRule type="cellIs" dxfId="458" priority="445" operator="greaterThan">
      <formula>0</formula>
    </cfRule>
  </conditionalFormatting>
  <conditionalFormatting sqref="S65">
    <cfRule type="cellIs" dxfId="457" priority="444" operator="greaterThan">
      <formula>0</formula>
    </cfRule>
  </conditionalFormatting>
  <conditionalFormatting sqref="S65">
    <cfRule type="cellIs" dxfId="456" priority="443" operator="greaterThan">
      <formula>0</formula>
    </cfRule>
  </conditionalFormatting>
  <conditionalFormatting sqref="C66:P66 R66:AG66">
    <cfRule type="cellIs" dxfId="455" priority="442" operator="greaterThan">
      <formula>0</formula>
    </cfRule>
  </conditionalFormatting>
  <conditionalFormatting sqref="W66">
    <cfRule type="cellIs" dxfId="454" priority="440" operator="greaterThan">
      <formula>0.01</formula>
    </cfRule>
    <cfRule type="cellIs" dxfId="453" priority="441" operator="greaterThan">
      <formula>0.01</formula>
    </cfRule>
  </conditionalFormatting>
  <conditionalFormatting sqref="AF66:AG66">
    <cfRule type="cellIs" dxfId="452" priority="439" operator="greaterThan">
      <formula>0</formula>
    </cfRule>
  </conditionalFormatting>
  <conditionalFormatting sqref="S66">
    <cfRule type="cellIs" dxfId="451" priority="438" operator="greaterThan">
      <formula>0</formula>
    </cfRule>
  </conditionalFormatting>
  <conditionalFormatting sqref="S66">
    <cfRule type="cellIs" dxfId="450" priority="437" operator="greaterThan">
      <formula>0</formula>
    </cfRule>
  </conditionalFormatting>
  <conditionalFormatting sqref="S66">
    <cfRule type="cellIs" dxfId="449" priority="436" operator="greaterThan">
      <formula>0</formula>
    </cfRule>
  </conditionalFormatting>
  <conditionalFormatting sqref="C67:P67 R67:AG67">
    <cfRule type="cellIs" dxfId="448" priority="435" operator="greaterThan">
      <formula>0</formula>
    </cfRule>
  </conditionalFormatting>
  <conditionalFormatting sqref="W67">
    <cfRule type="cellIs" dxfId="447" priority="433" operator="greaterThan">
      <formula>0.01</formula>
    </cfRule>
    <cfRule type="cellIs" dxfId="446" priority="434" operator="greaterThan">
      <formula>0.01</formula>
    </cfRule>
  </conditionalFormatting>
  <conditionalFormatting sqref="AF67:AG67">
    <cfRule type="cellIs" dxfId="445" priority="432" operator="greaterThan">
      <formula>0</formula>
    </cfRule>
  </conditionalFormatting>
  <conditionalFormatting sqref="S67">
    <cfRule type="cellIs" dxfId="444" priority="431" operator="greaterThan">
      <formula>0</formula>
    </cfRule>
  </conditionalFormatting>
  <conditionalFormatting sqref="S67">
    <cfRule type="cellIs" dxfId="443" priority="430" operator="greaterThan">
      <formula>0</formula>
    </cfRule>
  </conditionalFormatting>
  <conditionalFormatting sqref="S67">
    <cfRule type="cellIs" dxfId="442" priority="429" operator="greaterThan">
      <formula>0</formula>
    </cfRule>
  </conditionalFormatting>
  <conditionalFormatting sqref="C68:P68 R68:AG68">
    <cfRule type="cellIs" dxfId="441" priority="428" operator="greaterThan">
      <formula>0</formula>
    </cfRule>
  </conditionalFormatting>
  <conditionalFormatting sqref="W68">
    <cfRule type="cellIs" dxfId="440" priority="426" operator="greaterThan">
      <formula>0.01</formula>
    </cfRule>
    <cfRule type="cellIs" dxfId="439" priority="427" operator="greaterThan">
      <formula>0.01</formula>
    </cfRule>
  </conditionalFormatting>
  <conditionalFormatting sqref="AF68:AG68">
    <cfRule type="cellIs" dxfId="438" priority="425" operator="greaterThan">
      <formula>0</formula>
    </cfRule>
  </conditionalFormatting>
  <conditionalFormatting sqref="S68">
    <cfRule type="cellIs" dxfId="437" priority="424" operator="greaterThan">
      <formula>0</formula>
    </cfRule>
  </conditionalFormatting>
  <conditionalFormatting sqref="S68">
    <cfRule type="cellIs" dxfId="436" priority="423" operator="greaterThan">
      <formula>0</formula>
    </cfRule>
  </conditionalFormatting>
  <conditionalFormatting sqref="S68">
    <cfRule type="cellIs" dxfId="435" priority="422" operator="greaterThan">
      <formula>0</formula>
    </cfRule>
  </conditionalFormatting>
  <conditionalFormatting sqref="C69:P69 R69:AG69">
    <cfRule type="cellIs" dxfId="434" priority="421" operator="greaterThan">
      <formula>0</formula>
    </cfRule>
  </conditionalFormatting>
  <conditionalFormatting sqref="W69">
    <cfRule type="cellIs" dxfId="433" priority="419" operator="greaterThan">
      <formula>0.01</formula>
    </cfRule>
    <cfRule type="cellIs" dxfId="432" priority="420" operator="greaterThan">
      <formula>0.01</formula>
    </cfRule>
  </conditionalFormatting>
  <conditionalFormatting sqref="AF69:AG69">
    <cfRule type="cellIs" dxfId="431" priority="418" operator="greaterThan">
      <formula>0</formula>
    </cfRule>
  </conditionalFormatting>
  <conditionalFormatting sqref="S69">
    <cfRule type="cellIs" dxfId="430" priority="417" operator="greaterThan">
      <formula>0</formula>
    </cfRule>
  </conditionalFormatting>
  <conditionalFormatting sqref="S69">
    <cfRule type="cellIs" dxfId="429" priority="416" operator="greaterThan">
      <formula>0</formula>
    </cfRule>
  </conditionalFormatting>
  <conditionalFormatting sqref="S69">
    <cfRule type="cellIs" dxfId="428" priority="415" operator="greaterThan">
      <formula>0</formula>
    </cfRule>
  </conditionalFormatting>
  <conditionalFormatting sqref="C70:P70 R70:AG70">
    <cfRule type="cellIs" dxfId="427" priority="414" operator="greaterThan">
      <formula>0</formula>
    </cfRule>
  </conditionalFormatting>
  <conditionalFormatting sqref="W70">
    <cfRule type="cellIs" dxfId="426" priority="412" operator="greaterThan">
      <formula>0.01</formula>
    </cfRule>
    <cfRule type="cellIs" dxfId="425" priority="413" operator="greaterThan">
      <formula>0.01</formula>
    </cfRule>
  </conditionalFormatting>
  <conditionalFormatting sqref="AF70:AG70">
    <cfRule type="cellIs" dxfId="424" priority="411" operator="greaterThan">
      <formula>0</formula>
    </cfRule>
  </conditionalFormatting>
  <conditionalFormatting sqref="S70">
    <cfRule type="cellIs" dxfId="423" priority="410" operator="greaterThan">
      <formula>0</formula>
    </cfRule>
  </conditionalFormatting>
  <conditionalFormatting sqref="S70">
    <cfRule type="cellIs" dxfId="422" priority="409" operator="greaterThan">
      <formula>0</formula>
    </cfRule>
  </conditionalFormatting>
  <conditionalFormatting sqref="S70">
    <cfRule type="cellIs" dxfId="421" priority="408" operator="greaterThan">
      <formula>0</formula>
    </cfRule>
  </conditionalFormatting>
  <conditionalFormatting sqref="C71:P71 R71:AG71">
    <cfRule type="cellIs" dxfId="420" priority="407" operator="greaterThan">
      <formula>0</formula>
    </cfRule>
  </conditionalFormatting>
  <conditionalFormatting sqref="W71">
    <cfRule type="cellIs" dxfId="419" priority="405" operator="greaterThan">
      <formula>0.01</formula>
    </cfRule>
    <cfRule type="cellIs" dxfId="418" priority="406" operator="greaterThan">
      <formula>0.01</formula>
    </cfRule>
  </conditionalFormatting>
  <conditionalFormatting sqref="AF71:AG71">
    <cfRule type="cellIs" dxfId="417" priority="404" operator="greaterThan">
      <formula>0</formula>
    </cfRule>
  </conditionalFormatting>
  <conditionalFormatting sqref="S71">
    <cfRule type="cellIs" dxfId="416" priority="403" operator="greaterThan">
      <formula>0</formula>
    </cfRule>
  </conditionalFormatting>
  <conditionalFormatting sqref="S71">
    <cfRule type="cellIs" dxfId="415" priority="402" operator="greaterThan">
      <formula>0</formula>
    </cfRule>
  </conditionalFormatting>
  <conditionalFormatting sqref="S71">
    <cfRule type="cellIs" dxfId="414" priority="401" operator="greaterThan">
      <formula>0</formula>
    </cfRule>
  </conditionalFormatting>
  <conditionalFormatting sqref="C72:P72 R72:AG72">
    <cfRule type="cellIs" dxfId="413" priority="400" operator="greaterThan">
      <formula>0</formula>
    </cfRule>
  </conditionalFormatting>
  <conditionalFormatting sqref="W72">
    <cfRule type="cellIs" dxfId="412" priority="398" operator="greaterThan">
      <formula>0.01</formula>
    </cfRule>
    <cfRule type="cellIs" dxfId="411" priority="399" operator="greaterThan">
      <formula>0.01</formula>
    </cfRule>
  </conditionalFormatting>
  <conditionalFormatting sqref="AF72:AG72">
    <cfRule type="cellIs" dxfId="410" priority="397" operator="greaterThan">
      <formula>0</formula>
    </cfRule>
  </conditionalFormatting>
  <conditionalFormatting sqref="S72">
    <cfRule type="cellIs" dxfId="409" priority="396" operator="greaterThan">
      <formula>0</formula>
    </cfRule>
  </conditionalFormatting>
  <conditionalFormatting sqref="S72">
    <cfRule type="cellIs" dxfId="408" priority="395" operator="greaterThan">
      <formula>0</formula>
    </cfRule>
  </conditionalFormatting>
  <conditionalFormatting sqref="S72">
    <cfRule type="cellIs" dxfId="407" priority="394" operator="greaterThan">
      <formula>0</formula>
    </cfRule>
  </conditionalFormatting>
  <conditionalFormatting sqref="C73:P73 R73:AG73">
    <cfRule type="cellIs" dxfId="406" priority="393" operator="greaterThan">
      <formula>0</formula>
    </cfRule>
  </conditionalFormatting>
  <conditionalFormatting sqref="W73">
    <cfRule type="cellIs" dxfId="405" priority="391" operator="greaterThan">
      <formula>0.01</formula>
    </cfRule>
    <cfRule type="cellIs" dxfId="404" priority="392" operator="greaterThan">
      <formula>0.01</formula>
    </cfRule>
  </conditionalFormatting>
  <conditionalFormatting sqref="AF73:AG73">
    <cfRule type="cellIs" dxfId="403" priority="390" operator="greaterThan">
      <formula>0</formula>
    </cfRule>
  </conditionalFormatting>
  <conditionalFormatting sqref="S73">
    <cfRule type="cellIs" dxfId="402" priority="389" operator="greaterThan">
      <formula>0</formula>
    </cfRule>
  </conditionalFormatting>
  <conditionalFormatting sqref="S73">
    <cfRule type="cellIs" dxfId="401" priority="388" operator="greaterThan">
      <formula>0</formula>
    </cfRule>
  </conditionalFormatting>
  <conditionalFormatting sqref="S73">
    <cfRule type="cellIs" dxfId="400" priority="387" operator="greaterThan">
      <formula>0</formula>
    </cfRule>
  </conditionalFormatting>
  <conditionalFormatting sqref="C74:P74 R74:AG74">
    <cfRule type="cellIs" dxfId="399" priority="386" operator="greaterThan">
      <formula>0</formula>
    </cfRule>
  </conditionalFormatting>
  <conditionalFormatting sqref="W74">
    <cfRule type="cellIs" dxfId="398" priority="384" operator="greaterThan">
      <formula>0.01</formula>
    </cfRule>
    <cfRule type="cellIs" dxfId="397" priority="385" operator="greaterThan">
      <formula>0.01</formula>
    </cfRule>
  </conditionalFormatting>
  <conditionalFormatting sqref="AF74:AG74">
    <cfRule type="cellIs" dxfId="396" priority="383" operator="greaterThan">
      <formula>0</formula>
    </cfRule>
  </conditionalFormatting>
  <conditionalFormatting sqref="S74">
    <cfRule type="cellIs" dxfId="395" priority="382" operator="greaterThan">
      <formula>0</formula>
    </cfRule>
  </conditionalFormatting>
  <conditionalFormatting sqref="S74">
    <cfRule type="cellIs" dxfId="394" priority="381" operator="greaterThan">
      <formula>0</formula>
    </cfRule>
  </conditionalFormatting>
  <conditionalFormatting sqref="S74">
    <cfRule type="cellIs" dxfId="393" priority="380" operator="greaterThan">
      <formula>0</formula>
    </cfRule>
  </conditionalFormatting>
  <conditionalFormatting sqref="C75:P75 R75:AG75">
    <cfRule type="cellIs" dxfId="392" priority="379" operator="greaterThan">
      <formula>0</formula>
    </cfRule>
  </conditionalFormatting>
  <conditionalFormatting sqref="W75">
    <cfRule type="cellIs" dxfId="391" priority="377" operator="greaterThan">
      <formula>0.01</formula>
    </cfRule>
    <cfRule type="cellIs" dxfId="390" priority="378" operator="greaterThan">
      <formula>0.01</formula>
    </cfRule>
  </conditionalFormatting>
  <conditionalFormatting sqref="AF75:AG75">
    <cfRule type="cellIs" dxfId="389" priority="376" operator="greaterThan">
      <formula>0</formula>
    </cfRule>
  </conditionalFormatting>
  <conditionalFormatting sqref="S75">
    <cfRule type="cellIs" dxfId="388" priority="375" operator="greaterThan">
      <formula>0</formula>
    </cfRule>
  </conditionalFormatting>
  <conditionalFormatting sqref="S75">
    <cfRule type="cellIs" dxfId="387" priority="374" operator="greaterThan">
      <formula>0</formula>
    </cfRule>
  </conditionalFormatting>
  <conditionalFormatting sqref="S75">
    <cfRule type="cellIs" dxfId="386" priority="373" operator="greaterThan">
      <formula>0</formula>
    </cfRule>
  </conditionalFormatting>
  <conditionalFormatting sqref="C76:P76 R76:AG76">
    <cfRule type="cellIs" dxfId="385" priority="372" operator="greaterThan">
      <formula>0</formula>
    </cfRule>
  </conditionalFormatting>
  <conditionalFormatting sqref="W76">
    <cfRule type="cellIs" dxfId="384" priority="370" operator="greaterThan">
      <formula>0.01</formula>
    </cfRule>
    <cfRule type="cellIs" dxfId="383" priority="371" operator="greaterThan">
      <formula>0.01</formula>
    </cfRule>
  </conditionalFormatting>
  <conditionalFormatting sqref="AF76:AG76">
    <cfRule type="cellIs" dxfId="382" priority="369" operator="greaterThan">
      <formula>0</formula>
    </cfRule>
  </conditionalFormatting>
  <conditionalFormatting sqref="S76">
    <cfRule type="cellIs" dxfId="381" priority="368" operator="greaterThan">
      <formula>0</formula>
    </cfRule>
  </conditionalFormatting>
  <conditionalFormatting sqref="S76">
    <cfRule type="cellIs" dxfId="380" priority="367" operator="greaterThan">
      <formula>0</formula>
    </cfRule>
  </conditionalFormatting>
  <conditionalFormatting sqref="S76">
    <cfRule type="cellIs" dxfId="379" priority="366" operator="greaterThan">
      <formula>0</formula>
    </cfRule>
  </conditionalFormatting>
  <conditionalFormatting sqref="C77:P77 R77:AG77">
    <cfRule type="cellIs" dxfId="378" priority="365" operator="greaterThan">
      <formula>0</formula>
    </cfRule>
  </conditionalFormatting>
  <conditionalFormatting sqref="W77">
    <cfRule type="cellIs" dxfId="377" priority="363" operator="greaterThan">
      <formula>0.01</formula>
    </cfRule>
    <cfRule type="cellIs" dxfId="376" priority="364" operator="greaterThan">
      <formula>0.01</formula>
    </cfRule>
  </conditionalFormatting>
  <conditionalFormatting sqref="AF77:AG77">
    <cfRule type="cellIs" dxfId="375" priority="362" operator="greaterThan">
      <formula>0</formula>
    </cfRule>
  </conditionalFormatting>
  <conditionalFormatting sqref="S77">
    <cfRule type="cellIs" dxfId="374" priority="361" operator="greaterThan">
      <formula>0</formula>
    </cfRule>
  </conditionalFormatting>
  <conditionalFormatting sqref="S77">
    <cfRule type="cellIs" dxfId="373" priority="360" operator="greaterThan">
      <formula>0</formula>
    </cfRule>
  </conditionalFormatting>
  <conditionalFormatting sqref="S77">
    <cfRule type="cellIs" dxfId="372" priority="359" operator="greaterThan">
      <formula>0</formula>
    </cfRule>
  </conditionalFormatting>
  <conditionalFormatting sqref="Q42">
    <cfRule type="cellIs" dxfId="371" priority="358" operator="greaterThan">
      <formula>0</formula>
    </cfRule>
  </conditionalFormatting>
  <conditionalFormatting sqref="C78:P78 R78:AG78">
    <cfRule type="cellIs" dxfId="370" priority="357" operator="greaterThan">
      <formula>0</formula>
    </cfRule>
  </conditionalFormatting>
  <conditionalFormatting sqref="W78">
    <cfRule type="cellIs" dxfId="369" priority="355" operator="greaterThan">
      <formula>0.01</formula>
    </cfRule>
    <cfRule type="cellIs" dxfId="368" priority="356" operator="greaterThan">
      <formula>0.01</formula>
    </cfRule>
  </conditionalFormatting>
  <conditionalFormatting sqref="AF78:AG78">
    <cfRule type="cellIs" dxfId="367" priority="354" operator="greaterThan">
      <formula>0</formula>
    </cfRule>
  </conditionalFormatting>
  <conditionalFormatting sqref="S78">
    <cfRule type="cellIs" dxfId="366" priority="353" operator="greaterThan">
      <formula>0</formula>
    </cfRule>
  </conditionalFormatting>
  <conditionalFormatting sqref="S78">
    <cfRule type="cellIs" dxfId="365" priority="352" operator="greaterThan">
      <formula>0</formula>
    </cfRule>
  </conditionalFormatting>
  <conditionalFormatting sqref="S78">
    <cfRule type="cellIs" dxfId="364" priority="351" operator="greaterThan">
      <formula>0</formula>
    </cfRule>
  </conditionalFormatting>
  <conditionalFormatting sqref="C79:P79 R79:AG79">
    <cfRule type="cellIs" dxfId="363" priority="350" operator="greaterThan">
      <formula>0</formula>
    </cfRule>
  </conditionalFormatting>
  <conditionalFormatting sqref="W79">
    <cfRule type="cellIs" dxfId="362" priority="348" operator="greaterThan">
      <formula>0.01</formula>
    </cfRule>
    <cfRule type="cellIs" dxfId="361" priority="349" operator="greaterThan">
      <formula>0.01</formula>
    </cfRule>
  </conditionalFormatting>
  <conditionalFormatting sqref="AF79:AG79">
    <cfRule type="cellIs" dxfId="360" priority="347" operator="greaterThan">
      <formula>0</formula>
    </cfRule>
  </conditionalFormatting>
  <conditionalFormatting sqref="S79">
    <cfRule type="cellIs" dxfId="359" priority="346" operator="greaterThan">
      <formula>0</formula>
    </cfRule>
  </conditionalFormatting>
  <conditionalFormatting sqref="S79">
    <cfRule type="cellIs" dxfId="358" priority="345" operator="greaterThan">
      <formula>0</formula>
    </cfRule>
  </conditionalFormatting>
  <conditionalFormatting sqref="S79">
    <cfRule type="cellIs" dxfId="357" priority="344" operator="greaterThan">
      <formula>0</formula>
    </cfRule>
  </conditionalFormatting>
  <conditionalFormatting sqref="C80:P80 R80:AG80">
    <cfRule type="cellIs" dxfId="356" priority="343" operator="greaterThan">
      <formula>0</formula>
    </cfRule>
  </conditionalFormatting>
  <conditionalFormatting sqref="W80">
    <cfRule type="cellIs" dxfId="355" priority="341" operator="greaterThan">
      <formula>0.01</formula>
    </cfRule>
    <cfRule type="cellIs" dxfId="354" priority="342" operator="greaterThan">
      <formula>0.01</formula>
    </cfRule>
  </conditionalFormatting>
  <conditionalFormatting sqref="AF80:AG80">
    <cfRule type="cellIs" dxfId="353" priority="340" operator="greaterThan">
      <formula>0</formula>
    </cfRule>
  </conditionalFormatting>
  <conditionalFormatting sqref="S80">
    <cfRule type="cellIs" dxfId="352" priority="339" operator="greaterThan">
      <formula>0</formula>
    </cfRule>
  </conditionalFormatting>
  <conditionalFormatting sqref="S80">
    <cfRule type="cellIs" dxfId="351" priority="338" operator="greaterThan">
      <formula>0</formula>
    </cfRule>
  </conditionalFormatting>
  <conditionalFormatting sqref="S80">
    <cfRule type="cellIs" dxfId="350" priority="337" operator="greaterThan">
      <formula>0</formula>
    </cfRule>
  </conditionalFormatting>
  <conditionalFormatting sqref="C81:P81 R81:AG81">
    <cfRule type="cellIs" dxfId="349" priority="336" operator="greaterThan">
      <formula>0</formula>
    </cfRule>
  </conditionalFormatting>
  <conditionalFormatting sqref="W81">
    <cfRule type="cellIs" dxfId="348" priority="334" operator="greaterThan">
      <formula>0.01</formula>
    </cfRule>
    <cfRule type="cellIs" dxfId="347" priority="335" operator="greaterThan">
      <formula>0.01</formula>
    </cfRule>
  </conditionalFormatting>
  <conditionalFormatting sqref="AF81:AG81">
    <cfRule type="cellIs" dxfId="346" priority="333" operator="greaterThan">
      <formula>0</formula>
    </cfRule>
  </conditionalFormatting>
  <conditionalFormatting sqref="S81">
    <cfRule type="cellIs" dxfId="345" priority="332" operator="greaterThan">
      <formula>0</formula>
    </cfRule>
  </conditionalFormatting>
  <conditionalFormatting sqref="S81">
    <cfRule type="cellIs" dxfId="344" priority="331" operator="greaterThan">
      <formula>0</formula>
    </cfRule>
  </conditionalFormatting>
  <conditionalFormatting sqref="S81">
    <cfRule type="cellIs" dxfId="343" priority="330" operator="greaterThan">
      <formula>0</formula>
    </cfRule>
  </conditionalFormatting>
  <conditionalFormatting sqref="C81:P81 R81:AG81">
    <cfRule type="cellIs" dxfId="342" priority="329" operator="greaterThan">
      <formula>0</formula>
    </cfRule>
  </conditionalFormatting>
  <conditionalFormatting sqref="W81">
    <cfRule type="cellIs" dxfId="341" priority="327" operator="greaterThan">
      <formula>0.01</formula>
    </cfRule>
    <cfRule type="cellIs" dxfId="340" priority="328" operator="greaterThan">
      <formula>0.01</formula>
    </cfRule>
  </conditionalFormatting>
  <conditionalFormatting sqref="AF81:AG81">
    <cfRule type="cellIs" dxfId="339" priority="326" operator="greaterThan">
      <formula>0</formula>
    </cfRule>
  </conditionalFormatting>
  <conditionalFormatting sqref="S81">
    <cfRule type="cellIs" dxfId="338" priority="325" operator="greaterThan">
      <formula>0</formula>
    </cfRule>
  </conditionalFormatting>
  <conditionalFormatting sqref="S81">
    <cfRule type="cellIs" dxfId="337" priority="324" operator="greaterThan">
      <formula>0</formula>
    </cfRule>
  </conditionalFormatting>
  <conditionalFormatting sqref="S81">
    <cfRule type="cellIs" dxfId="336" priority="323" operator="greaterThan">
      <formula>0</formula>
    </cfRule>
  </conditionalFormatting>
  <conditionalFormatting sqref="C82:P82 R82:AG82">
    <cfRule type="cellIs" dxfId="335" priority="322" operator="greaterThan">
      <formula>0</formula>
    </cfRule>
  </conditionalFormatting>
  <conditionalFormatting sqref="W82">
    <cfRule type="cellIs" dxfId="334" priority="320" operator="greaterThan">
      <formula>0.01</formula>
    </cfRule>
    <cfRule type="cellIs" dxfId="333" priority="321" operator="greaterThan">
      <formula>0.01</formula>
    </cfRule>
  </conditionalFormatting>
  <conditionalFormatting sqref="AF82:AG82">
    <cfRule type="cellIs" dxfId="332" priority="319" operator="greaterThan">
      <formula>0</formula>
    </cfRule>
  </conditionalFormatting>
  <conditionalFormatting sqref="S82">
    <cfRule type="cellIs" dxfId="331" priority="318" operator="greaterThan">
      <formula>0</formula>
    </cfRule>
  </conditionalFormatting>
  <conditionalFormatting sqref="S82">
    <cfRule type="cellIs" dxfId="330" priority="317" operator="greaterThan">
      <formula>0</formula>
    </cfRule>
  </conditionalFormatting>
  <conditionalFormatting sqref="S82">
    <cfRule type="cellIs" dxfId="329" priority="316" operator="greaterThan">
      <formula>0</formula>
    </cfRule>
  </conditionalFormatting>
  <conditionalFormatting sqref="C82:P82 R82:AG82">
    <cfRule type="cellIs" dxfId="328" priority="315" operator="greaterThan">
      <formula>0</formula>
    </cfRule>
  </conditionalFormatting>
  <conditionalFormatting sqref="W82">
    <cfRule type="cellIs" dxfId="327" priority="313" operator="greaterThan">
      <formula>0.01</formula>
    </cfRule>
    <cfRule type="cellIs" dxfId="326" priority="314" operator="greaterThan">
      <formula>0.01</formula>
    </cfRule>
  </conditionalFormatting>
  <conditionalFormatting sqref="AF82:AG82">
    <cfRule type="cellIs" dxfId="325" priority="312" operator="greaterThan">
      <formula>0</formula>
    </cfRule>
  </conditionalFormatting>
  <conditionalFormatting sqref="S82">
    <cfRule type="cellIs" dxfId="324" priority="311" operator="greaterThan">
      <formula>0</formula>
    </cfRule>
  </conditionalFormatting>
  <conditionalFormatting sqref="S82">
    <cfRule type="cellIs" dxfId="323" priority="310" operator="greaterThan">
      <formula>0</formula>
    </cfRule>
  </conditionalFormatting>
  <conditionalFormatting sqref="S82">
    <cfRule type="cellIs" dxfId="322" priority="309" operator="greaterThan">
      <formula>0</formula>
    </cfRule>
  </conditionalFormatting>
  <conditionalFormatting sqref="C83:P83 R83:AG83">
    <cfRule type="cellIs" dxfId="321" priority="308" operator="greaterThan">
      <formula>0</formula>
    </cfRule>
  </conditionalFormatting>
  <conditionalFormatting sqref="W83">
    <cfRule type="cellIs" dxfId="320" priority="306" operator="greaterThan">
      <formula>0.01</formula>
    </cfRule>
    <cfRule type="cellIs" dxfId="319" priority="307" operator="greaterThan">
      <formula>0.01</formula>
    </cfRule>
  </conditionalFormatting>
  <conditionalFormatting sqref="AF83:AG83">
    <cfRule type="cellIs" dxfId="318" priority="305" operator="greaterThan">
      <formula>0</formula>
    </cfRule>
  </conditionalFormatting>
  <conditionalFormatting sqref="S83">
    <cfRule type="cellIs" dxfId="317" priority="304" operator="greaterThan">
      <formula>0</formula>
    </cfRule>
  </conditionalFormatting>
  <conditionalFormatting sqref="S83">
    <cfRule type="cellIs" dxfId="316" priority="303" operator="greaterThan">
      <formula>0</formula>
    </cfRule>
  </conditionalFormatting>
  <conditionalFormatting sqref="S83">
    <cfRule type="cellIs" dxfId="315" priority="302" operator="greaterThan">
      <formula>0</formula>
    </cfRule>
  </conditionalFormatting>
  <conditionalFormatting sqref="C83:P83 R83:AG83">
    <cfRule type="cellIs" dxfId="314" priority="301" operator="greaterThan">
      <formula>0</formula>
    </cfRule>
  </conditionalFormatting>
  <conditionalFormatting sqref="W83">
    <cfRule type="cellIs" dxfId="313" priority="299" operator="greaterThan">
      <formula>0.01</formula>
    </cfRule>
    <cfRule type="cellIs" dxfId="312" priority="300" operator="greaterThan">
      <formula>0.01</formula>
    </cfRule>
  </conditionalFormatting>
  <conditionalFormatting sqref="AF83:AG83">
    <cfRule type="cellIs" dxfId="311" priority="298" operator="greaterThan">
      <formula>0</formula>
    </cfRule>
  </conditionalFormatting>
  <conditionalFormatting sqref="S83">
    <cfRule type="cellIs" dxfId="310" priority="297" operator="greaterThan">
      <formula>0</formula>
    </cfRule>
  </conditionalFormatting>
  <conditionalFormatting sqref="S83">
    <cfRule type="cellIs" dxfId="309" priority="296" operator="greaterThan">
      <formula>0</formula>
    </cfRule>
  </conditionalFormatting>
  <conditionalFormatting sqref="S83">
    <cfRule type="cellIs" dxfId="308" priority="295" operator="greaterThan">
      <formula>0</formula>
    </cfRule>
  </conditionalFormatting>
  <conditionalFormatting sqref="C84:P84 R84:AG84">
    <cfRule type="cellIs" dxfId="307" priority="294" operator="greaterThan">
      <formula>0</formula>
    </cfRule>
  </conditionalFormatting>
  <conditionalFormatting sqref="W84">
    <cfRule type="cellIs" dxfId="306" priority="292" operator="greaterThan">
      <formula>0.01</formula>
    </cfRule>
    <cfRule type="cellIs" dxfId="305" priority="293" operator="greaterThan">
      <formula>0.01</formula>
    </cfRule>
  </conditionalFormatting>
  <conditionalFormatting sqref="AF84:AG84">
    <cfRule type="cellIs" dxfId="304" priority="291" operator="greaterThan">
      <formula>0</formula>
    </cfRule>
  </conditionalFormatting>
  <conditionalFormatting sqref="S84">
    <cfRule type="cellIs" dxfId="303" priority="290" operator="greaterThan">
      <formula>0</formula>
    </cfRule>
  </conditionalFormatting>
  <conditionalFormatting sqref="S84">
    <cfRule type="cellIs" dxfId="302" priority="289" operator="greaterThan">
      <formula>0</formula>
    </cfRule>
  </conditionalFormatting>
  <conditionalFormatting sqref="S84">
    <cfRule type="cellIs" dxfId="301" priority="288" operator="greaterThan">
      <formula>0</formula>
    </cfRule>
  </conditionalFormatting>
  <conditionalFormatting sqref="C84:P84 R84:AG84">
    <cfRule type="cellIs" dxfId="300" priority="287" operator="greaterThan">
      <formula>0</formula>
    </cfRule>
  </conditionalFormatting>
  <conditionalFormatting sqref="W84">
    <cfRule type="cellIs" dxfId="299" priority="285" operator="greaterThan">
      <formula>0.01</formula>
    </cfRule>
    <cfRule type="cellIs" dxfId="298" priority="286" operator="greaterThan">
      <formula>0.01</formula>
    </cfRule>
  </conditionalFormatting>
  <conditionalFormatting sqref="AF84:AG84">
    <cfRule type="cellIs" dxfId="297" priority="284" operator="greaterThan">
      <formula>0</formula>
    </cfRule>
  </conditionalFormatting>
  <conditionalFormatting sqref="S84">
    <cfRule type="cellIs" dxfId="296" priority="283" operator="greaterThan">
      <formula>0</formula>
    </cfRule>
  </conditionalFormatting>
  <conditionalFormatting sqref="S84">
    <cfRule type="cellIs" dxfId="295" priority="282" operator="greaterThan">
      <formula>0</formula>
    </cfRule>
  </conditionalFormatting>
  <conditionalFormatting sqref="S84">
    <cfRule type="cellIs" dxfId="294" priority="281" operator="greaterThan">
      <formula>0</formula>
    </cfRule>
  </conditionalFormatting>
  <conditionalFormatting sqref="C85:P85 R85:AG85">
    <cfRule type="cellIs" dxfId="293" priority="280" operator="greaterThan">
      <formula>0</formula>
    </cfRule>
  </conditionalFormatting>
  <conditionalFormatting sqref="W85">
    <cfRule type="cellIs" dxfId="292" priority="278" operator="greaterThan">
      <formula>0.01</formula>
    </cfRule>
    <cfRule type="cellIs" dxfId="291" priority="279" operator="greaterThan">
      <formula>0.01</formula>
    </cfRule>
  </conditionalFormatting>
  <conditionalFormatting sqref="AF85:AG85">
    <cfRule type="cellIs" dxfId="290" priority="277" operator="greaterThan">
      <formula>0</formula>
    </cfRule>
  </conditionalFormatting>
  <conditionalFormatting sqref="S85">
    <cfRule type="cellIs" dxfId="289" priority="276" operator="greaterThan">
      <formula>0</formula>
    </cfRule>
  </conditionalFormatting>
  <conditionalFormatting sqref="S85">
    <cfRule type="cellIs" dxfId="288" priority="275" operator="greaterThan">
      <formula>0</formula>
    </cfRule>
  </conditionalFormatting>
  <conditionalFormatting sqref="S85">
    <cfRule type="cellIs" dxfId="287" priority="274" operator="greaterThan">
      <formula>0</formula>
    </cfRule>
  </conditionalFormatting>
  <conditionalFormatting sqref="C85:P85 R85:AG85">
    <cfRule type="cellIs" dxfId="286" priority="273" operator="greaterThan">
      <formula>0</formula>
    </cfRule>
  </conditionalFormatting>
  <conditionalFormatting sqref="W85">
    <cfRule type="cellIs" dxfId="285" priority="271" operator="greaterThan">
      <formula>0.01</formula>
    </cfRule>
    <cfRule type="cellIs" dxfId="284" priority="272" operator="greaterThan">
      <formula>0.01</formula>
    </cfRule>
  </conditionalFormatting>
  <conditionalFormatting sqref="AF85:AG85">
    <cfRule type="cellIs" dxfId="283" priority="270" operator="greaterThan">
      <formula>0</formula>
    </cfRule>
  </conditionalFormatting>
  <conditionalFormatting sqref="S85">
    <cfRule type="cellIs" dxfId="282" priority="269" operator="greaterThan">
      <formula>0</formula>
    </cfRule>
  </conditionalFormatting>
  <conditionalFormatting sqref="S85">
    <cfRule type="cellIs" dxfId="281" priority="268" operator="greaterThan">
      <formula>0</formula>
    </cfRule>
  </conditionalFormatting>
  <conditionalFormatting sqref="S85">
    <cfRule type="cellIs" dxfId="280" priority="267" operator="greaterThan">
      <formula>0</formula>
    </cfRule>
  </conditionalFormatting>
  <conditionalFormatting sqref="C86:P86 R86:AG86">
    <cfRule type="cellIs" dxfId="279" priority="266" operator="greaterThan">
      <formula>0</formula>
    </cfRule>
  </conditionalFormatting>
  <conditionalFormatting sqref="W86">
    <cfRule type="cellIs" dxfId="278" priority="264" operator="greaterThan">
      <formula>0.01</formula>
    </cfRule>
    <cfRule type="cellIs" dxfId="277" priority="265" operator="greaterThan">
      <formula>0.01</formula>
    </cfRule>
  </conditionalFormatting>
  <conditionalFormatting sqref="AF86:AG86">
    <cfRule type="cellIs" dxfId="276" priority="263" operator="greaterThan">
      <formula>0</formula>
    </cfRule>
  </conditionalFormatting>
  <conditionalFormatting sqref="S86">
    <cfRule type="cellIs" dxfId="275" priority="262" operator="greaterThan">
      <formula>0</formula>
    </cfRule>
  </conditionalFormatting>
  <conditionalFormatting sqref="S86">
    <cfRule type="cellIs" dxfId="274" priority="261" operator="greaterThan">
      <formula>0</formula>
    </cfRule>
  </conditionalFormatting>
  <conditionalFormatting sqref="S86">
    <cfRule type="cellIs" dxfId="273" priority="260" operator="greaterThan">
      <formula>0</formula>
    </cfRule>
  </conditionalFormatting>
  <conditionalFormatting sqref="C86:P86 R86:AG86">
    <cfRule type="cellIs" dxfId="272" priority="259" operator="greaterThan">
      <formula>0</formula>
    </cfRule>
  </conditionalFormatting>
  <conditionalFormatting sqref="W86">
    <cfRule type="cellIs" dxfId="271" priority="257" operator="greaterThan">
      <formula>0.01</formula>
    </cfRule>
    <cfRule type="cellIs" dxfId="270" priority="258" operator="greaterThan">
      <formula>0.01</formula>
    </cfRule>
  </conditionalFormatting>
  <conditionalFormatting sqref="AF86:AG86">
    <cfRule type="cellIs" dxfId="269" priority="256" operator="greaterThan">
      <formula>0</formula>
    </cfRule>
  </conditionalFormatting>
  <conditionalFormatting sqref="S86">
    <cfRule type="cellIs" dxfId="268" priority="255" operator="greaterThan">
      <formula>0</formula>
    </cfRule>
  </conditionalFormatting>
  <conditionalFormatting sqref="S86">
    <cfRule type="cellIs" dxfId="267" priority="254" operator="greaterThan">
      <formula>0</formula>
    </cfRule>
  </conditionalFormatting>
  <conditionalFormatting sqref="S86">
    <cfRule type="cellIs" dxfId="266" priority="253" operator="greaterThan">
      <formula>0</formula>
    </cfRule>
  </conditionalFormatting>
  <conditionalFormatting sqref="C87:P87 R87:AG87">
    <cfRule type="cellIs" dxfId="265" priority="252" operator="greaterThan">
      <formula>0</formula>
    </cfRule>
  </conditionalFormatting>
  <conditionalFormatting sqref="W87">
    <cfRule type="cellIs" dxfId="264" priority="250" operator="greaterThan">
      <formula>0.01</formula>
    </cfRule>
    <cfRule type="cellIs" dxfId="263" priority="251" operator="greaterThan">
      <formula>0.01</formula>
    </cfRule>
  </conditionalFormatting>
  <conditionalFormatting sqref="AF87:AG87">
    <cfRule type="cellIs" dxfId="262" priority="249" operator="greaterThan">
      <formula>0</formula>
    </cfRule>
  </conditionalFormatting>
  <conditionalFormatting sqref="S87">
    <cfRule type="cellIs" dxfId="261" priority="248" operator="greaterThan">
      <formula>0</formula>
    </cfRule>
  </conditionalFormatting>
  <conditionalFormatting sqref="S87">
    <cfRule type="cellIs" dxfId="260" priority="247" operator="greaterThan">
      <formula>0</formula>
    </cfRule>
  </conditionalFormatting>
  <conditionalFormatting sqref="S87">
    <cfRule type="cellIs" dxfId="259" priority="246" operator="greaterThan">
      <formula>0</formula>
    </cfRule>
  </conditionalFormatting>
  <conditionalFormatting sqref="C87:P87 R87:AG87">
    <cfRule type="cellIs" dxfId="258" priority="245" operator="greaterThan">
      <formula>0</formula>
    </cfRule>
  </conditionalFormatting>
  <conditionalFormatting sqref="W87">
    <cfRule type="cellIs" dxfId="257" priority="243" operator="greaterThan">
      <formula>0.01</formula>
    </cfRule>
    <cfRule type="cellIs" dxfId="256" priority="244" operator="greaterThan">
      <formula>0.01</formula>
    </cfRule>
  </conditionalFormatting>
  <conditionalFormatting sqref="AF87:AG87">
    <cfRule type="cellIs" dxfId="255" priority="242" operator="greaterThan">
      <formula>0</formula>
    </cfRule>
  </conditionalFormatting>
  <conditionalFormatting sqref="S87">
    <cfRule type="cellIs" dxfId="254" priority="241" operator="greaterThan">
      <formula>0</formula>
    </cfRule>
  </conditionalFormatting>
  <conditionalFormatting sqref="S87">
    <cfRule type="cellIs" dxfId="253" priority="240" operator="greaterThan">
      <formula>0</formula>
    </cfRule>
  </conditionalFormatting>
  <conditionalFormatting sqref="S87">
    <cfRule type="cellIs" dxfId="252" priority="239" operator="greaterThan">
      <formula>0</formula>
    </cfRule>
  </conditionalFormatting>
  <conditionalFormatting sqref="C88:P88 R88:AG88">
    <cfRule type="cellIs" dxfId="251" priority="238" operator="greaterThan">
      <formula>0</formula>
    </cfRule>
  </conditionalFormatting>
  <conditionalFormatting sqref="W88">
    <cfRule type="cellIs" dxfId="250" priority="236" operator="greaterThan">
      <formula>0.01</formula>
    </cfRule>
    <cfRule type="cellIs" dxfId="249" priority="237" operator="greaterThan">
      <formula>0.01</formula>
    </cfRule>
  </conditionalFormatting>
  <conditionalFormatting sqref="AF88:AG88">
    <cfRule type="cellIs" dxfId="248" priority="235" operator="greaterThan">
      <formula>0</formula>
    </cfRule>
  </conditionalFormatting>
  <conditionalFormatting sqref="S88">
    <cfRule type="cellIs" dxfId="247" priority="234" operator="greaterThan">
      <formula>0</formula>
    </cfRule>
  </conditionalFormatting>
  <conditionalFormatting sqref="S88">
    <cfRule type="cellIs" dxfId="246" priority="233" operator="greaterThan">
      <formula>0</formula>
    </cfRule>
  </conditionalFormatting>
  <conditionalFormatting sqref="S88">
    <cfRule type="cellIs" dxfId="245" priority="232" operator="greaterThan">
      <formula>0</formula>
    </cfRule>
  </conditionalFormatting>
  <conditionalFormatting sqref="C88:P88 R88:AG88">
    <cfRule type="cellIs" dxfId="244" priority="231" operator="greaterThan">
      <formula>0</formula>
    </cfRule>
  </conditionalFormatting>
  <conditionalFormatting sqref="W88">
    <cfRule type="cellIs" dxfId="243" priority="229" operator="greaterThan">
      <formula>0.01</formula>
    </cfRule>
    <cfRule type="cellIs" dxfId="242" priority="230" operator="greaterThan">
      <formula>0.01</formula>
    </cfRule>
  </conditionalFormatting>
  <conditionalFormatting sqref="AF88:AG88">
    <cfRule type="cellIs" dxfId="241" priority="228" operator="greaterThan">
      <formula>0</formula>
    </cfRule>
  </conditionalFormatting>
  <conditionalFormatting sqref="S88">
    <cfRule type="cellIs" dxfId="240" priority="227" operator="greaterThan">
      <formula>0</formula>
    </cfRule>
  </conditionalFormatting>
  <conditionalFormatting sqref="S88">
    <cfRule type="cellIs" dxfId="239" priority="226" operator="greaterThan">
      <formula>0</formula>
    </cfRule>
  </conditionalFormatting>
  <conditionalFormatting sqref="S88">
    <cfRule type="cellIs" dxfId="238" priority="225" operator="greaterThan">
      <formula>0</formula>
    </cfRule>
  </conditionalFormatting>
  <conditionalFormatting sqref="C89:P89 R89:AG89">
    <cfRule type="cellIs" dxfId="237" priority="224" operator="greaterThan">
      <formula>0</formula>
    </cfRule>
  </conditionalFormatting>
  <conditionalFormatting sqref="W89">
    <cfRule type="cellIs" dxfId="236" priority="222" operator="greaterThan">
      <formula>0.01</formula>
    </cfRule>
    <cfRule type="cellIs" dxfId="235" priority="223" operator="greaterThan">
      <formula>0.01</formula>
    </cfRule>
  </conditionalFormatting>
  <conditionalFormatting sqref="AF89:AG89">
    <cfRule type="cellIs" dxfId="234" priority="221" operator="greaterThan">
      <formula>0</formula>
    </cfRule>
  </conditionalFormatting>
  <conditionalFormatting sqref="S89">
    <cfRule type="cellIs" dxfId="233" priority="220" operator="greaterThan">
      <formula>0</formula>
    </cfRule>
  </conditionalFormatting>
  <conditionalFormatting sqref="S89">
    <cfRule type="cellIs" dxfId="232" priority="219" operator="greaterThan">
      <formula>0</formula>
    </cfRule>
  </conditionalFormatting>
  <conditionalFormatting sqref="S89">
    <cfRule type="cellIs" dxfId="231" priority="218" operator="greaterThan">
      <formula>0</formula>
    </cfRule>
  </conditionalFormatting>
  <conditionalFormatting sqref="C89:P89 R89:AG89">
    <cfRule type="cellIs" dxfId="230" priority="217" operator="greaterThan">
      <formula>0</formula>
    </cfRule>
  </conditionalFormatting>
  <conditionalFormatting sqref="W89">
    <cfRule type="cellIs" dxfId="229" priority="215" operator="greaterThan">
      <formula>0.01</formula>
    </cfRule>
    <cfRule type="cellIs" dxfId="228" priority="216" operator="greaterThan">
      <formula>0.01</formula>
    </cfRule>
  </conditionalFormatting>
  <conditionalFormatting sqref="AF89:AG89">
    <cfRule type="cellIs" dxfId="227" priority="214" operator="greaterThan">
      <formula>0</formula>
    </cfRule>
  </conditionalFormatting>
  <conditionalFormatting sqref="S89">
    <cfRule type="cellIs" dxfId="226" priority="213" operator="greaterThan">
      <formula>0</formula>
    </cfRule>
  </conditionalFormatting>
  <conditionalFormatting sqref="S89">
    <cfRule type="cellIs" dxfId="225" priority="212" operator="greaterThan">
      <formula>0</formula>
    </cfRule>
  </conditionalFormatting>
  <conditionalFormatting sqref="S89">
    <cfRule type="cellIs" dxfId="224" priority="211" operator="greaterThan">
      <formula>0</formula>
    </cfRule>
  </conditionalFormatting>
  <conditionalFormatting sqref="C90:P90 R90:AG90">
    <cfRule type="cellIs" dxfId="223" priority="210" operator="greaterThan">
      <formula>0</formula>
    </cfRule>
  </conditionalFormatting>
  <conditionalFormatting sqref="W90">
    <cfRule type="cellIs" dxfId="222" priority="208" operator="greaterThan">
      <formula>0.01</formula>
    </cfRule>
    <cfRule type="cellIs" dxfId="221" priority="209" operator="greaterThan">
      <formula>0.01</formula>
    </cfRule>
  </conditionalFormatting>
  <conditionalFormatting sqref="AF90:AG90">
    <cfRule type="cellIs" dxfId="220" priority="207" operator="greaterThan">
      <formula>0</formula>
    </cfRule>
  </conditionalFormatting>
  <conditionalFormatting sqref="S90">
    <cfRule type="cellIs" dxfId="219" priority="206" operator="greaterThan">
      <formula>0</formula>
    </cfRule>
  </conditionalFormatting>
  <conditionalFormatting sqref="S90">
    <cfRule type="cellIs" dxfId="218" priority="205" operator="greaterThan">
      <formula>0</formula>
    </cfRule>
  </conditionalFormatting>
  <conditionalFormatting sqref="S90">
    <cfRule type="cellIs" dxfId="217" priority="204" operator="greaterThan">
      <formula>0</formula>
    </cfRule>
  </conditionalFormatting>
  <conditionalFormatting sqref="C90:P90 R90:AG90">
    <cfRule type="cellIs" dxfId="216" priority="203" operator="greaterThan">
      <formula>0</formula>
    </cfRule>
  </conditionalFormatting>
  <conditionalFormatting sqref="W90">
    <cfRule type="cellIs" dxfId="215" priority="201" operator="greaterThan">
      <formula>0.01</formula>
    </cfRule>
    <cfRule type="cellIs" dxfId="214" priority="202" operator="greaterThan">
      <formula>0.01</formula>
    </cfRule>
  </conditionalFormatting>
  <conditionalFormatting sqref="AF90:AG90">
    <cfRule type="cellIs" dxfId="213" priority="200" operator="greaterThan">
      <formula>0</formula>
    </cfRule>
  </conditionalFormatting>
  <conditionalFormatting sqref="S90">
    <cfRule type="cellIs" dxfId="212" priority="199" operator="greaterThan">
      <formula>0</formula>
    </cfRule>
  </conditionalFormatting>
  <conditionalFormatting sqref="S90">
    <cfRule type="cellIs" dxfId="211" priority="198" operator="greaterThan">
      <formula>0</formula>
    </cfRule>
  </conditionalFormatting>
  <conditionalFormatting sqref="S90">
    <cfRule type="cellIs" dxfId="210" priority="197" operator="greaterThan">
      <formula>0</formula>
    </cfRule>
  </conditionalFormatting>
  <conditionalFormatting sqref="C91:P91 R91:AG91">
    <cfRule type="cellIs" dxfId="209" priority="196" operator="greaterThan">
      <formula>0</formula>
    </cfRule>
  </conditionalFormatting>
  <conditionalFormatting sqref="W91">
    <cfRule type="cellIs" dxfId="208" priority="194" operator="greaterThan">
      <formula>0.01</formula>
    </cfRule>
    <cfRule type="cellIs" dxfId="207" priority="195" operator="greaterThan">
      <formula>0.01</formula>
    </cfRule>
  </conditionalFormatting>
  <conditionalFormatting sqref="AF91:AG91">
    <cfRule type="cellIs" dxfId="206" priority="193" operator="greaterThan">
      <formula>0</formula>
    </cfRule>
  </conditionalFormatting>
  <conditionalFormatting sqref="S91">
    <cfRule type="cellIs" dxfId="205" priority="192" operator="greaterThan">
      <formula>0</formula>
    </cfRule>
  </conditionalFormatting>
  <conditionalFormatting sqref="S91">
    <cfRule type="cellIs" dxfId="204" priority="191" operator="greaterThan">
      <formula>0</formula>
    </cfRule>
  </conditionalFormatting>
  <conditionalFormatting sqref="S91">
    <cfRule type="cellIs" dxfId="203" priority="190" operator="greaterThan">
      <formula>0</formula>
    </cfRule>
  </conditionalFormatting>
  <conditionalFormatting sqref="C91:P91 R91:AG91">
    <cfRule type="cellIs" dxfId="202" priority="189" operator="greaterThan">
      <formula>0</formula>
    </cfRule>
  </conditionalFormatting>
  <conditionalFormatting sqref="W91">
    <cfRule type="cellIs" dxfId="201" priority="187" operator="greaterThan">
      <formula>0.01</formula>
    </cfRule>
    <cfRule type="cellIs" dxfId="200" priority="188" operator="greaterThan">
      <formula>0.01</formula>
    </cfRule>
  </conditionalFormatting>
  <conditionalFormatting sqref="AF91:AG91">
    <cfRule type="cellIs" dxfId="199" priority="186" operator="greaterThan">
      <formula>0</formula>
    </cfRule>
  </conditionalFormatting>
  <conditionalFormatting sqref="S91">
    <cfRule type="cellIs" dxfId="198" priority="185" operator="greaterThan">
      <formula>0</formula>
    </cfRule>
  </conditionalFormatting>
  <conditionalFormatting sqref="S91">
    <cfRule type="cellIs" dxfId="197" priority="184" operator="greaterThan">
      <formula>0</formula>
    </cfRule>
  </conditionalFormatting>
  <conditionalFormatting sqref="S91">
    <cfRule type="cellIs" dxfId="196" priority="183" operator="greaterThan">
      <formula>0</formula>
    </cfRule>
  </conditionalFormatting>
  <conditionalFormatting sqref="C92:P92 R92:AG92">
    <cfRule type="cellIs" dxfId="195" priority="182" operator="greaterThan">
      <formula>0</formula>
    </cfRule>
  </conditionalFormatting>
  <conditionalFormatting sqref="W92">
    <cfRule type="cellIs" dxfId="194" priority="180" operator="greaterThan">
      <formula>0.01</formula>
    </cfRule>
    <cfRule type="cellIs" dxfId="193" priority="181" operator="greaterThan">
      <formula>0.01</formula>
    </cfRule>
  </conditionalFormatting>
  <conditionalFormatting sqref="AF92:AG92">
    <cfRule type="cellIs" dxfId="192" priority="179" operator="greaterThan">
      <formula>0</formula>
    </cfRule>
  </conditionalFormatting>
  <conditionalFormatting sqref="S92">
    <cfRule type="cellIs" dxfId="191" priority="178" operator="greaterThan">
      <formula>0</formula>
    </cfRule>
  </conditionalFormatting>
  <conditionalFormatting sqref="S92">
    <cfRule type="cellIs" dxfId="190" priority="177" operator="greaterThan">
      <formula>0</formula>
    </cfRule>
  </conditionalFormatting>
  <conditionalFormatting sqref="S92">
    <cfRule type="cellIs" dxfId="189" priority="176" operator="greaterThan">
      <formula>0</formula>
    </cfRule>
  </conditionalFormatting>
  <conditionalFormatting sqref="C92:P92 R92:AG92">
    <cfRule type="cellIs" dxfId="188" priority="175" operator="greaterThan">
      <formula>0</formula>
    </cfRule>
  </conditionalFormatting>
  <conditionalFormatting sqref="W92">
    <cfRule type="cellIs" dxfId="187" priority="173" operator="greaterThan">
      <formula>0.01</formula>
    </cfRule>
    <cfRule type="cellIs" dxfId="186" priority="174" operator="greaterThan">
      <formula>0.01</formula>
    </cfRule>
  </conditionalFormatting>
  <conditionalFormatting sqref="AF92:AG92">
    <cfRule type="cellIs" dxfId="185" priority="172" operator="greaterThan">
      <formula>0</formula>
    </cfRule>
  </conditionalFormatting>
  <conditionalFormatting sqref="S92">
    <cfRule type="cellIs" dxfId="184" priority="171" operator="greaterThan">
      <formula>0</formula>
    </cfRule>
  </conditionalFormatting>
  <conditionalFormatting sqref="S92">
    <cfRule type="cellIs" dxfId="183" priority="170" operator="greaterThan">
      <formula>0</formula>
    </cfRule>
  </conditionalFormatting>
  <conditionalFormatting sqref="S92">
    <cfRule type="cellIs" dxfId="182" priority="169" operator="greaterThan">
      <formula>0</formula>
    </cfRule>
  </conditionalFormatting>
  <conditionalFormatting sqref="C93:P93 R93:AG93">
    <cfRule type="cellIs" dxfId="181" priority="168" operator="greaterThan">
      <formula>0</formula>
    </cfRule>
  </conditionalFormatting>
  <conditionalFormatting sqref="W93">
    <cfRule type="cellIs" dxfId="180" priority="166" operator="greaterThan">
      <formula>0.01</formula>
    </cfRule>
    <cfRule type="cellIs" dxfId="179" priority="167" operator="greaterThan">
      <formula>0.01</formula>
    </cfRule>
  </conditionalFormatting>
  <conditionalFormatting sqref="AF93:AG93">
    <cfRule type="cellIs" dxfId="178" priority="165" operator="greaterThan">
      <formula>0</formula>
    </cfRule>
  </conditionalFormatting>
  <conditionalFormatting sqref="S93">
    <cfRule type="cellIs" dxfId="177" priority="164" operator="greaterThan">
      <formula>0</formula>
    </cfRule>
  </conditionalFormatting>
  <conditionalFormatting sqref="S93">
    <cfRule type="cellIs" dxfId="176" priority="163" operator="greaterThan">
      <formula>0</formula>
    </cfRule>
  </conditionalFormatting>
  <conditionalFormatting sqref="S93">
    <cfRule type="cellIs" dxfId="175" priority="162" operator="greaterThan">
      <formula>0</formula>
    </cfRule>
  </conditionalFormatting>
  <conditionalFormatting sqref="C93:P93 R93:AG93">
    <cfRule type="cellIs" dxfId="174" priority="161" operator="greaterThan">
      <formula>0</formula>
    </cfRule>
  </conditionalFormatting>
  <conditionalFormatting sqref="W93">
    <cfRule type="cellIs" dxfId="173" priority="159" operator="greaterThan">
      <formula>0.01</formula>
    </cfRule>
    <cfRule type="cellIs" dxfId="172" priority="160" operator="greaterThan">
      <formula>0.01</formula>
    </cfRule>
  </conditionalFormatting>
  <conditionalFormatting sqref="AF93:AG93">
    <cfRule type="cellIs" dxfId="171" priority="158" operator="greaterThan">
      <formula>0</formula>
    </cfRule>
  </conditionalFormatting>
  <conditionalFormatting sqref="S93">
    <cfRule type="cellIs" dxfId="170" priority="157" operator="greaterThan">
      <formula>0</formula>
    </cfRule>
  </conditionalFormatting>
  <conditionalFormatting sqref="S93">
    <cfRule type="cellIs" dxfId="169" priority="156" operator="greaterThan">
      <formula>0</formula>
    </cfRule>
  </conditionalFormatting>
  <conditionalFormatting sqref="S93">
    <cfRule type="cellIs" dxfId="168" priority="155" operator="greaterThan">
      <formula>0</formula>
    </cfRule>
  </conditionalFormatting>
  <conditionalFormatting sqref="C94:P94 R94:AG94">
    <cfRule type="cellIs" dxfId="167" priority="154" operator="greaterThan">
      <formula>0</formula>
    </cfRule>
  </conditionalFormatting>
  <conditionalFormatting sqref="W94">
    <cfRule type="cellIs" dxfId="166" priority="152" operator="greaterThan">
      <formula>0.01</formula>
    </cfRule>
    <cfRule type="cellIs" dxfId="165" priority="153" operator="greaterThan">
      <formula>0.01</formula>
    </cfRule>
  </conditionalFormatting>
  <conditionalFormatting sqref="AF94:AG94">
    <cfRule type="cellIs" dxfId="164" priority="151" operator="greaterThan">
      <formula>0</formula>
    </cfRule>
  </conditionalFormatting>
  <conditionalFormatting sqref="S94">
    <cfRule type="cellIs" dxfId="163" priority="150" operator="greaterThan">
      <formula>0</formula>
    </cfRule>
  </conditionalFormatting>
  <conditionalFormatting sqref="S94">
    <cfRule type="cellIs" dxfId="162" priority="149" operator="greaterThan">
      <formula>0</formula>
    </cfRule>
  </conditionalFormatting>
  <conditionalFormatting sqref="S94">
    <cfRule type="cellIs" dxfId="161" priority="148" operator="greaterThan">
      <formula>0</formula>
    </cfRule>
  </conditionalFormatting>
  <conditionalFormatting sqref="C94:P94 R94:AG94">
    <cfRule type="cellIs" dxfId="160" priority="147" operator="greaterThan">
      <formula>0</formula>
    </cfRule>
  </conditionalFormatting>
  <conditionalFormatting sqref="W94">
    <cfRule type="cellIs" dxfId="159" priority="145" operator="greaterThan">
      <formula>0.01</formula>
    </cfRule>
    <cfRule type="cellIs" dxfId="158" priority="146" operator="greaterThan">
      <formula>0.01</formula>
    </cfRule>
  </conditionalFormatting>
  <conditionalFormatting sqref="AF94:AG94">
    <cfRule type="cellIs" dxfId="157" priority="144" operator="greaterThan">
      <formula>0</formula>
    </cfRule>
  </conditionalFormatting>
  <conditionalFormatting sqref="S94">
    <cfRule type="cellIs" dxfId="156" priority="143" operator="greaterThan">
      <formula>0</formula>
    </cfRule>
  </conditionalFormatting>
  <conditionalFormatting sqref="S94">
    <cfRule type="cellIs" dxfId="155" priority="142" operator="greaterThan">
      <formula>0</formula>
    </cfRule>
  </conditionalFormatting>
  <conditionalFormatting sqref="S94">
    <cfRule type="cellIs" dxfId="154" priority="141" operator="greaterThan">
      <formula>0</formula>
    </cfRule>
  </conditionalFormatting>
  <conditionalFormatting sqref="C95:P95 R95:AG95">
    <cfRule type="cellIs" dxfId="153" priority="140" operator="greaterThan">
      <formula>0</formula>
    </cfRule>
  </conditionalFormatting>
  <conditionalFormatting sqref="W95">
    <cfRule type="cellIs" dxfId="152" priority="138" operator="greaterThan">
      <formula>0.01</formula>
    </cfRule>
    <cfRule type="cellIs" dxfId="151" priority="139" operator="greaterThan">
      <formula>0.01</formula>
    </cfRule>
  </conditionalFormatting>
  <conditionalFormatting sqref="AF95:AG95">
    <cfRule type="cellIs" dxfId="150" priority="137" operator="greaterThan">
      <formula>0</formula>
    </cfRule>
  </conditionalFormatting>
  <conditionalFormatting sqref="S95">
    <cfRule type="cellIs" dxfId="149" priority="136" operator="greaterThan">
      <formula>0</formula>
    </cfRule>
  </conditionalFormatting>
  <conditionalFormatting sqref="S95">
    <cfRule type="cellIs" dxfId="148" priority="135" operator="greaterThan">
      <formula>0</formula>
    </cfRule>
  </conditionalFormatting>
  <conditionalFormatting sqref="S95">
    <cfRule type="cellIs" dxfId="147" priority="134" operator="greaterThan">
      <formula>0</formula>
    </cfRule>
  </conditionalFormatting>
  <conditionalFormatting sqref="C95:P95 R95:AG95">
    <cfRule type="cellIs" dxfId="146" priority="133" operator="greaterThan">
      <formula>0</formula>
    </cfRule>
  </conditionalFormatting>
  <conditionalFormatting sqref="W95">
    <cfRule type="cellIs" dxfId="145" priority="131" operator="greaterThan">
      <formula>0.01</formula>
    </cfRule>
    <cfRule type="cellIs" dxfId="144" priority="132" operator="greaterThan">
      <formula>0.01</formula>
    </cfRule>
  </conditionalFormatting>
  <conditionalFormatting sqref="AF95:AG95">
    <cfRule type="cellIs" dxfId="143" priority="130" operator="greaterThan">
      <formula>0</formula>
    </cfRule>
  </conditionalFormatting>
  <conditionalFormatting sqref="S95">
    <cfRule type="cellIs" dxfId="142" priority="129" operator="greaterThan">
      <formula>0</formula>
    </cfRule>
  </conditionalFormatting>
  <conditionalFormatting sqref="S95">
    <cfRule type="cellIs" dxfId="141" priority="128" operator="greaterThan">
      <formula>0</formula>
    </cfRule>
  </conditionalFormatting>
  <conditionalFormatting sqref="S95">
    <cfRule type="cellIs" dxfId="140" priority="127" operator="greaterThan">
      <formula>0</formula>
    </cfRule>
  </conditionalFormatting>
  <conditionalFormatting sqref="C96:P96 R96:AG96">
    <cfRule type="cellIs" dxfId="139" priority="126" operator="greaterThan">
      <formula>0</formula>
    </cfRule>
  </conditionalFormatting>
  <conditionalFormatting sqref="W96">
    <cfRule type="cellIs" dxfId="138" priority="124" operator="greaterThan">
      <formula>0.01</formula>
    </cfRule>
    <cfRule type="cellIs" dxfId="137" priority="125" operator="greaterThan">
      <formula>0.01</formula>
    </cfRule>
  </conditionalFormatting>
  <conditionalFormatting sqref="AF96:AG96">
    <cfRule type="cellIs" dxfId="136" priority="123" operator="greaterThan">
      <formula>0</formula>
    </cfRule>
  </conditionalFormatting>
  <conditionalFormatting sqref="S96">
    <cfRule type="cellIs" dxfId="135" priority="122" operator="greaterThan">
      <formula>0</formula>
    </cfRule>
  </conditionalFormatting>
  <conditionalFormatting sqref="S96">
    <cfRule type="cellIs" dxfId="134" priority="121" operator="greaterThan">
      <formula>0</formula>
    </cfRule>
  </conditionalFormatting>
  <conditionalFormatting sqref="S96">
    <cfRule type="cellIs" dxfId="133" priority="120" operator="greaterThan">
      <formula>0</formula>
    </cfRule>
  </conditionalFormatting>
  <conditionalFormatting sqref="C96:P96 R96:AG96">
    <cfRule type="cellIs" dxfId="132" priority="119" operator="greaterThan">
      <formula>0</formula>
    </cfRule>
  </conditionalFormatting>
  <conditionalFormatting sqref="W96">
    <cfRule type="cellIs" dxfId="131" priority="117" operator="greaterThan">
      <formula>0.01</formula>
    </cfRule>
    <cfRule type="cellIs" dxfId="130" priority="118" operator="greaterThan">
      <formula>0.01</formula>
    </cfRule>
  </conditionalFormatting>
  <conditionalFormatting sqref="AF96:AG96">
    <cfRule type="cellIs" dxfId="129" priority="116" operator="greaterThan">
      <formula>0</formula>
    </cfRule>
  </conditionalFormatting>
  <conditionalFormatting sqref="S96">
    <cfRule type="cellIs" dxfId="128" priority="115" operator="greaterThan">
      <formula>0</formula>
    </cfRule>
  </conditionalFormatting>
  <conditionalFormatting sqref="S96">
    <cfRule type="cellIs" dxfId="127" priority="114" operator="greaterThan">
      <formula>0</formula>
    </cfRule>
  </conditionalFormatting>
  <conditionalFormatting sqref="S96">
    <cfRule type="cellIs" dxfId="126" priority="113" operator="greaterThan">
      <formula>0</formula>
    </cfRule>
  </conditionalFormatting>
  <conditionalFormatting sqref="R97:AG97 C97:P97">
    <cfRule type="cellIs" dxfId="125" priority="112" operator="greaterThan">
      <formula>0</formula>
    </cfRule>
  </conditionalFormatting>
  <conditionalFormatting sqref="W97">
    <cfRule type="cellIs" dxfId="124" priority="110" operator="greaterThan">
      <formula>0.01</formula>
    </cfRule>
    <cfRule type="cellIs" dxfId="123" priority="111" operator="greaterThan">
      <formula>0.01</formula>
    </cfRule>
  </conditionalFormatting>
  <conditionalFormatting sqref="AF97:AG97">
    <cfRule type="cellIs" dxfId="122" priority="109" operator="greaterThan">
      <formula>0</formula>
    </cfRule>
  </conditionalFormatting>
  <conditionalFormatting sqref="S97">
    <cfRule type="cellIs" dxfId="121" priority="108" operator="greaterThan">
      <formula>0</formula>
    </cfRule>
  </conditionalFormatting>
  <conditionalFormatting sqref="S97">
    <cfRule type="cellIs" dxfId="120" priority="107" operator="greaterThan">
      <formula>0</formula>
    </cfRule>
  </conditionalFormatting>
  <conditionalFormatting sqref="S97">
    <cfRule type="cellIs" dxfId="119" priority="106" operator="greaterThan">
      <formula>0</formula>
    </cfRule>
  </conditionalFormatting>
  <conditionalFormatting sqref="R97:AG97 C97:P97">
    <cfRule type="cellIs" dxfId="118" priority="105" operator="greaterThan">
      <formula>0</formula>
    </cfRule>
  </conditionalFormatting>
  <conditionalFormatting sqref="W97">
    <cfRule type="cellIs" dxfId="117" priority="103" operator="greaterThan">
      <formula>0.01</formula>
    </cfRule>
    <cfRule type="cellIs" dxfId="116" priority="104" operator="greaterThan">
      <formula>0.01</formula>
    </cfRule>
  </conditionalFormatting>
  <conditionalFormatting sqref="AF97:AG97">
    <cfRule type="cellIs" dxfId="115" priority="102" operator="greaterThan">
      <formula>0</formula>
    </cfRule>
  </conditionalFormatting>
  <conditionalFormatting sqref="S97">
    <cfRule type="cellIs" dxfId="114" priority="101" operator="greaterThan">
      <formula>0</formula>
    </cfRule>
  </conditionalFormatting>
  <conditionalFormatting sqref="S97">
    <cfRule type="cellIs" dxfId="113" priority="100" operator="greaterThan">
      <formula>0</formula>
    </cfRule>
  </conditionalFormatting>
  <conditionalFormatting sqref="S97">
    <cfRule type="cellIs" dxfId="112" priority="99" operator="greaterThan">
      <formula>0</formula>
    </cfRule>
  </conditionalFormatting>
  <conditionalFormatting sqref="R98:AG98 C98:P98">
    <cfRule type="cellIs" dxfId="111" priority="98" operator="greaterThan">
      <formula>0</formula>
    </cfRule>
  </conditionalFormatting>
  <conditionalFormatting sqref="W98">
    <cfRule type="cellIs" dxfId="110" priority="96" operator="greaterThan">
      <formula>0.01</formula>
    </cfRule>
    <cfRule type="cellIs" dxfId="109" priority="97" operator="greaterThan">
      <formula>0.01</formula>
    </cfRule>
  </conditionalFormatting>
  <conditionalFormatting sqref="AF98:AG98">
    <cfRule type="cellIs" dxfId="108" priority="95" operator="greaterThan">
      <formula>0</formula>
    </cfRule>
  </conditionalFormatting>
  <conditionalFormatting sqref="S98">
    <cfRule type="cellIs" dxfId="107" priority="94" operator="greaterThan">
      <formula>0</formula>
    </cfRule>
  </conditionalFormatting>
  <conditionalFormatting sqref="S98">
    <cfRule type="cellIs" dxfId="106" priority="93" operator="greaterThan">
      <formula>0</formula>
    </cfRule>
  </conditionalFormatting>
  <conditionalFormatting sqref="S98">
    <cfRule type="cellIs" dxfId="105" priority="92" operator="greaterThan">
      <formula>0</formula>
    </cfRule>
  </conditionalFormatting>
  <conditionalFormatting sqref="R98:AG98 C98:P98">
    <cfRule type="cellIs" dxfId="104" priority="91" operator="greaterThan">
      <formula>0</formula>
    </cfRule>
  </conditionalFormatting>
  <conditionalFormatting sqref="W98">
    <cfRule type="cellIs" dxfId="103" priority="89" operator="greaterThan">
      <formula>0.01</formula>
    </cfRule>
    <cfRule type="cellIs" dxfId="102" priority="90" operator="greaterThan">
      <formula>0.01</formula>
    </cfRule>
  </conditionalFormatting>
  <conditionalFormatting sqref="AF98:AG98">
    <cfRule type="cellIs" dxfId="101" priority="88" operator="greaterThan">
      <formula>0</formula>
    </cfRule>
  </conditionalFormatting>
  <conditionalFormatting sqref="S98">
    <cfRule type="cellIs" dxfId="100" priority="87" operator="greaterThan">
      <formula>0</formula>
    </cfRule>
  </conditionalFormatting>
  <conditionalFormatting sqref="S98">
    <cfRule type="cellIs" dxfId="99" priority="86" operator="greaterThan">
      <formula>0</formula>
    </cfRule>
  </conditionalFormatting>
  <conditionalFormatting sqref="S98">
    <cfRule type="cellIs" dxfId="98" priority="85" operator="greaterThan">
      <formula>0</formula>
    </cfRule>
  </conditionalFormatting>
  <conditionalFormatting sqref="R99:AG99 C99:P99">
    <cfRule type="cellIs" dxfId="97" priority="84" operator="greaterThan">
      <formula>0</formula>
    </cfRule>
  </conditionalFormatting>
  <conditionalFormatting sqref="W99">
    <cfRule type="cellIs" dxfId="96" priority="82" operator="greaterThan">
      <formula>0.01</formula>
    </cfRule>
    <cfRule type="cellIs" dxfId="95" priority="83" operator="greaterThan">
      <formula>0.01</formula>
    </cfRule>
  </conditionalFormatting>
  <conditionalFormatting sqref="AF99:AG99">
    <cfRule type="cellIs" dxfId="94" priority="81" operator="greaterThan">
      <formula>0</formula>
    </cfRule>
  </conditionalFormatting>
  <conditionalFormatting sqref="S99">
    <cfRule type="cellIs" dxfId="93" priority="80" operator="greaterThan">
      <formula>0</formula>
    </cfRule>
  </conditionalFormatting>
  <conditionalFormatting sqref="S99">
    <cfRule type="cellIs" dxfId="92" priority="79" operator="greaterThan">
      <formula>0</formula>
    </cfRule>
  </conditionalFormatting>
  <conditionalFormatting sqref="S99">
    <cfRule type="cellIs" dxfId="91" priority="78" operator="greaterThan">
      <formula>0</formula>
    </cfRule>
  </conditionalFormatting>
  <conditionalFormatting sqref="R99:AG99 C99:P99">
    <cfRule type="cellIs" dxfId="90" priority="77" operator="greaterThan">
      <formula>0</formula>
    </cfRule>
  </conditionalFormatting>
  <conditionalFormatting sqref="W99">
    <cfRule type="cellIs" dxfId="89" priority="75" operator="greaterThan">
      <formula>0.01</formula>
    </cfRule>
    <cfRule type="cellIs" dxfId="88" priority="76" operator="greaterThan">
      <formula>0.01</formula>
    </cfRule>
  </conditionalFormatting>
  <conditionalFormatting sqref="AF99:AG99">
    <cfRule type="cellIs" dxfId="87" priority="74" operator="greaterThan">
      <formula>0</formula>
    </cfRule>
  </conditionalFormatting>
  <conditionalFormatting sqref="S99">
    <cfRule type="cellIs" dxfId="86" priority="73" operator="greaterThan">
      <formula>0</formula>
    </cfRule>
  </conditionalFormatting>
  <conditionalFormatting sqref="S99">
    <cfRule type="cellIs" dxfId="85" priority="72" operator="greaterThan">
      <formula>0</formula>
    </cfRule>
  </conditionalFormatting>
  <conditionalFormatting sqref="S99">
    <cfRule type="cellIs" dxfId="84" priority="71" operator="greaterThan">
      <formula>0</formula>
    </cfRule>
  </conditionalFormatting>
  <conditionalFormatting sqref="R100:AG100 C100:P100">
    <cfRule type="cellIs" dxfId="83" priority="70" operator="greaterThan">
      <formula>0</formula>
    </cfRule>
  </conditionalFormatting>
  <conditionalFormatting sqref="W100">
    <cfRule type="cellIs" dxfId="82" priority="68" operator="greaterThan">
      <formula>0.01</formula>
    </cfRule>
    <cfRule type="cellIs" dxfId="81" priority="69" operator="greaterThan">
      <formula>0.01</formula>
    </cfRule>
  </conditionalFormatting>
  <conditionalFormatting sqref="AF100:AG100">
    <cfRule type="cellIs" dxfId="80" priority="67" operator="greaterThan">
      <formula>0</formula>
    </cfRule>
  </conditionalFormatting>
  <conditionalFormatting sqref="S100">
    <cfRule type="cellIs" dxfId="79" priority="66" operator="greaterThan">
      <formula>0</formula>
    </cfRule>
  </conditionalFormatting>
  <conditionalFormatting sqref="S100">
    <cfRule type="cellIs" dxfId="78" priority="65" operator="greaterThan">
      <formula>0</formula>
    </cfRule>
  </conditionalFormatting>
  <conditionalFormatting sqref="S100">
    <cfRule type="cellIs" dxfId="77" priority="64" operator="greaterThan">
      <formula>0</formula>
    </cfRule>
  </conditionalFormatting>
  <conditionalFormatting sqref="R100:AG100 C100:P100">
    <cfRule type="cellIs" dxfId="76" priority="63" operator="greaterThan">
      <formula>0</formula>
    </cfRule>
  </conditionalFormatting>
  <conditionalFormatting sqref="W100">
    <cfRule type="cellIs" dxfId="75" priority="61" operator="greaterThan">
      <formula>0.01</formula>
    </cfRule>
    <cfRule type="cellIs" dxfId="74" priority="62" operator="greaterThan">
      <formula>0.01</formula>
    </cfRule>
  </conditionalFormatting>
  <conditionalFormatting sqref="AF100:AG100">
    <cfRule type="cellIs" dxfId="73" priority="60" operator="greaterThan">
      <formula>0</formula>
    </cfRule>
  </conditionalFormatting>
  <conditionalFormatting sqref="S100">
    <cfRule type="cellIs" dxfId="72" priority="59" operator="greaterThan">
      <formula>0</formula>
    </cfRule>
  </conditionalFormatting>
  <conditionalFormatting sqref="S100">
    <cfRule type="cellIs" dxfId="71" priority="58" operator="greaterThan">
      <formula>0</formula>
    </cfRule>
  </conditionalFormatting>
  <conditionalFormatting sqref="S100">
    <cfRule type="cellIs" dxfId="70" priority="57" operator="greaterThan">
      <formula>0</formula>
    </cfRule>
  </conditionalFormatting>
  <conditionalFormatting sqref="R101:AG101 C101:P101">
    <cfRule type="cellIs" dxfId="69" priority="56" operator="greaterThan">
      <formula>0</formula>
    </cfRule>
  </conditionalFormatting>
  <conditionalFormatting sqref="W101">
    <cfRule type="cellIs" dxfId="68" priority="54" operator="greaterThan">
      <formula>0.01</formula>
    </cfRule>
    <cfRule type="cellIs" dxfId="67" priority="55" operator="greaterThan">
      <formula>0.01</formula>
    </cfRule>
  </conditionalFormatting>
  <conditionalFormatting sqref="AF101:AG101">
    <cfRule type="cellIs" dxfId="66" priority="53" operator="greaterThan">
      <formula>0</formula>
    </cfRule>
  </conditionalFormatting>
  <conditionalFormatting sqref="S101">
    <cfRule type="cellIs" dxfId="65" priority="52" operator="greaterThan">
      <formula>0</formula>
    </cfRule>
  </conditionalFormatting>
  <conditionalFormatting sqref="S101">
    <cfRule type="cellIs" dxfId="64" priority="51" operator="greaterThan">
      <formula>0</formula>
    </cfRule>
  </conditionalFormatting>
  <conditionalFormatting sqref="S101">
    <cfRule type="cellIs" dxfId="63" priority="50" operator="greaterThan">
      <formula>0</formula>
    </cfRule>
  </conditionalFormatting>
  <conditionalFormatting sqref="R101:AG101 C101:P101">
    <cfRule type="cellIs" dxfId="62" priority="49" operator="greaterThan">
      <formula>0</formula>
    </cfRule>
  </conditionalFormatting>
  <conditionalFormatting sqref="W101">
    <cfRule type="cellIs" dxfId="61" priority="47" operator="greaterThan">
      <formula>0.01</formula>
    </cfRule>
    <cfRule type="cellIs" dxfId="60" priority="48" operator="greaterThan">
      <formula>0.01</formula>
    </cfRule>
  </conditionalFormatting>
  <conditionalFormatting sqref="AF101:AG101">
    <cfRule type="cellIs" dxfId="59" priority="46" operator="greaterThan">
      <formula>0</formula>
    </cfRule>
  </conditionalFormatting>
  <conditionalFormatting sqref="S101">
    <cfRule type="cellIs" dxfId="58" priority="45" operator="greaterThan">
      <formula>0</formula>
    </cfRule>
  </conditionalFormatting>
  <conditionalFormatting sqref="S101">
    <cfRule type="cellIs" dxfId="57" priority="44" operator="greaterThan">
      <formula>0</formula>
    </cfRule>
  </conditionalFormatting>
  <conditionalFormatting sqref="S101">
    <cfRule type="cellIs" dxfId="56" priority="43" operator="greaterThan">
      <formula>0</formula>
    </cfRule>
  </conditionalFormatting>
  <conditionalFormatting sqref="R102:AG102 C102:P102">
    <cfRule type="cellIs" dxfId="55" priority="42" operator="greaterThan">
      <formula>0</formula>
    </cfRule>
  </conditionalFormatting>
  <conditionalFormatting sqref="W102">
    <cfRule type="cellIs" dxfId="54" priority="40" operator="greaterThan">
      <formula>0.01</formula>
    </cfRule>
    <cfRule type="cellIs" dxfId="53" priority="41" operator="greaterThan">
      <formula>0.01</formula>
    </cfRule>
  </conditionalFormatting>
  <conditionalFormatting sqref="AF102:AG102">
    <cfRule type="cellIs" dxfId="52" priority="39" operator="greaterThan">
      <formula>0</formula>
    </cfRule>
  </conditionalFormatting>
  <conditionalFormatting sqref="S102">
    <cfRule type="cellIs" dxfId="51" priority="38" operator="greaterThan">
      <formula>0</formula>
    </cfRule>
  </conditionalFormatting>
  <conditionalFormatting sqref="S102">
    <cfRule type="cellIs" dxfId="50" priority="37" operator="greaterThan">
      <formula>0</formula>
    </cfRule>
  </conditionalFormatting>
  <conditionalFormatting sqref="S102">
    <cfRule type="cellIs" dxfId="49" priority="36" operator="greaterThan">
      <formula>0</formula>
    </cfRule>
  </conditionalFormatting>
  <conditionalFormatting sqref="R102:AG102 C102:P102">
    <cfRule type="cellIs" dxfId="48" priority="35" operator="greaterThan">
      <formula>0</formula>
    </cfRule>
  </conditionalFormatting>
  <conditionalFormatting sqref="W102">
    <cfRule type="cellIs" dxfId="47" priority="33" operator="greaterThan">
      <formula>0.01</formula>
    </cfRule>
    <cfRule type="cellIs" dxfId="46" priority="34" operator="greaterThan">
      <formula>0.01</formula>
    </cfRule>
  </conditionalFormatting>
  <conditionalFormatting sqref="AF102:AG102">
    <cfRule type="cellIs" dxfId="45" priority="32" operator="greaterThan">
      <formula>0</formula>
    </cfRule>
  </conditionalFormatting>
  <conditionalFormatting sqref="S102">
    <cfRule type="cellIs" dxfId="44" priority="31" operator="greaterThan">
      <formula>0</formula>
    </cfRule>
  </conditionalFormatting>
  <conditionalFormatting sqref="S102">
    <cfRule type="cellIs" dxfId="43" priority="30" operator="greaterThan">
      <formula>0</formula>
    </cfRule>
  </conditionalFormatting>
  <conditionalFormatting sqref="S102">
    <cfRule type="cellIs" dxfId="42" priority="29" operator="greaterThan">
      <formula>0</formula>
    </cfRule>
  </conditionalFormatting>
  <conditionalFormatting sqref="R103:AG103 C103:P103">
    <cfRule type="cellIs" dxfId="41" priority="28" operator="greaterThan">
      <formula>0</formula>
    </cfRule>
  </conditionalFormatting>
  <conditionalFormatting sqref="W103">
    <cfRule type="cellIs" dxfId="40" priority="26" operator="greaterThan">
      <formula>0.01</formula>
    </cfRule>
    <cfRule type="cellIs" dxfId="39" priority="27" operator="greaterThan">
      <formula>0.01</formula>
    </cfRule>
  </conditionalFormatting>
  <conditionalFormatting sqref="AF103:AG103">
    <cfRule type="cellIs" dxfId="38" priority="25" operator="greaterThan">
      <formula>0</formula>
    </cfRule>
  </conditionalFormatting>
  <conditionalFormatting sqref="S103">
    <cfRule type="cellIs" dxfId="37" priority="24" operator="greaterThan">
      <formula>0</formula>
    </cfRule>
  </conditionalFormatting>
  <conditionalFormatting sqref="S103">
    <cfRule type="cellIs" dxfId="36" priority="23" operator="greaterThan">
      <formula>0</formula>
    </cfRule>
  </conditionalFormatting>
  <conditionalFormatting sqref="S103">
    <cfRule type="cellIs" dxfId="35" priority="22" operator="greaterThan">
      <formula>0</formula>
    </cfRule>
  </conditionalFormatting>
  <conditionalFormatting sqref="R103:AG103 C103:P103">
    <cfRule type="cellIs" dxfId="34" priority="21" operator="greaterThan">
      <formula>0</formula>
    </cfRule>
  </conditionalFormatting>
  <conditionalFormatting sqref="W103">
    <cfRule type="cellIs" dxfId="33" priority="19" operator="greaterThan">
      <formula>0.01</formula>
    </cfRule>
    <cfRule type="cellIs" dxfId="32" priority="20" operator="greaterThan">
      <formula>0.01</formula>
    </cfRule>
  </conditionalFormatting>
  <conditionalFormatting sqref="AF103:AG103">
    <cfRule type="cellIs" dxfId="31" priority="18" operator="greaterThan">
      <formula>0</formula>
    </cfRule>
  </conditionalFormatting>
  <conditionalFormatting sqref="S103">
    <cfRule type="cellIs" dxfId="30" priority="17" operator="greaterThan">
      <formula>0</formula>
    </cfRule>
  </conditionalFormatting>
  <conditionalFormatting sqref="S103">
    <cfRule type="cellIs" dxfId="29" priority="16" operator="greaterThan">
      <formula>0</formula>
    </cfRule>
  </conditionalFormatting>
  <conditionalFormatting sqref="S103">
    <cfRule type="cellIs" dxfId="28" priority="15" operator="greaterThan">
      <formula>0</formula>
    </cfRule>
  </conditionalFormatting>
  <conditionalFormatting sqref="R104:AG104 C104:P104">
    <cfRule type="cellIs" dxfId="13" priority="14" operator="greaterThan">
      <formula>0</formula>
    </cfRule>
  </conditionalFormatting>
  <conditionalFormatting sqref="W104">
    <cfRule type="cellIs" dxfId="12" priority="12" operator="greaterThan">
      <formula>0.01</formula>
    </cfRule>
    <cfRule type="cellIs" dxfId="11" priority="13" operator="greaterThan">
      <formula>0.01</formula>
    </cfRule>
  </conditionalFormatting>
  <conditionalFormatting sqref="AF104:AG104">
    <cfRule type="cellIs" dxfId="10" priority="11" operator="greaterThan">
      <formula>0</formula>
    </cfRule>
  </conditionalFormatting>
  <conditionalFormatting sqref="S104">
    <cfRule type="cellIs" dxfId="9" priority="10" operator="greaterThan">
      <formula>0</formula>
    </cfRule>
  </conditionalFormatting>
  <conditionalFormatting sqref="S104">
    <cfRule type="cellIs" dxfId="8" priority="9" operator="greaterThan">
      <formula>0</formula>
    </cfRule>
  </conditionalFormatting>
  <conditionalFormatting sqref="S104">
    <cfRule type="cellIs" dxfId="7" priority="8" operator="greaterThan">
      <formula>0</formula>
    </cfRule>
  </conditionalFormatting>
  <conditionalFormatting sqref="R104:AG104 C104:P104">
    <cfRule type="cellIs" dxfId="6" priority="7" operator="greaterThan">
      <formula>0</formula>
    </cfRule>
  </conditionalFormatting>
  <conditionalFormatting sqref="W104">
    <cfRule type="cellIs" dxfId="5" priority="5" operator="greaterThan">
      <formula>0.01</formula>
    </cfRule>
    <cfRule type="cellIs" dxfId="4" priority="6" operator="greaterThan">
      <formula>0.01</formula>
    </cfRule>
  </conditionalFormatting>
  <conditionalFormatting sqref="AF104:AG104">
    <cfRule type="cellIs" dxfId="3" priority="4" operator="greaterThan">
      <formula>0</formula>
    </cfRule>
  </conditionalFormatting>
  <conditionalFormatting sqref="S104">
    <cfRule type="cellIs" dxfId="2" priority="3" operator="greaterThan">
      <formula>0</formula>
    </cfRule>
  </conditionalFormatting>
  <conditionalFormatting sqref="S104">
    <cfRule type="cellIs" dxfId="1" priority="2" operator="greaterThan">
      <formula>0</formula>
    </cfRule>
  </conditionalFormatting>
  <conditionalFormatting sqref="S104">
    <cfRule type="cellIs" dxfId="0" priority="1" operator="greaterThan">
      <formula>0</formula>
    </cfRule>
  </conditionalFormatting>
  <printOptions gridLines="1"/>
  <pageMargins left="0.7" right="0.7" top="0.75" bottom="0.75" header="0.3" footer="0.3"/>
  <pageSetup scale="6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net_conditional_formatting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2012-07-19T22:25:10Z</dcterms:modified>
</cp:coreProperties>
</file>